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900" activeTab="4"/>
  </bookViews>
  <sheets>
    <sheet name="FOR REVIEW" sheetId="30" r:id="rId1"/>
    <sheet name="All Proposed Changes" sheetId="51" state="hidden" r:id="rId2"/>
    <sheet name="1156" sheetId="31" state="hidden" r:id="rId3"/>
    <sheet name="1199" sheetId="32" state="hidden" r:id="rId4"/>
    <sheet name="SUMMARY" sheetId="55" r:id="rId5"/>
    <sheet name="1221" sheetId="33" r:id="rId6"/>
    <sheet name="1304" sheetId="34" state="hidden" r:id="rId7"/>
    <sheet name="1307" sheetId="35" state="hidden" r:id="rId8"/>
    <sheet name="1308" sheetId="36" state="hidden" r:id="rId9"/>
    <sheet name="1315" sheetId="37" r:id="rId10"/>
    <sheet name="1361" sheetId="38" state="hidden" r:id="rId11"/>
    <sheet name="1365" sheetId="39" state="hidden" r:id="rId12"/>
    <sheet name="1369" sheetId="40" state="hidden" r:id="rId13"/>
    <sheet name="1379" sheetId="41" state="hidden" r:id="rId14"/>
    <sheet name="1404" sheetId="42" r:id="rId15"/>
    <sheet name="1416" sheetId="43" r:id="rId16"/>
    <sheet name="1416 not moved" sheetId="52" state="hidden" r:id="rId17"/>
    <sheet name="1423" sheetId="44" r:id="rId18"/>
    <sheet name="1423 not moved" sheetId="53" state="hidden" r:id="rId19"/>
    <sheet name="1433" sheetId="45" r:id="rId20"/>
    <sheet name="1445" sheetId="46" state="hidden" r:id="rId21"/>
    <sheet name="1455" sheetId="47" state="hidden" r:id="rId22"/>
    <sheet name="1477" sheetId="48" state="hidden" r:id="rId23"/>
    <sheet name="1498" sheetId="49" state="hidden" r:id="rId24"/>
  </sheets>
  <calcPr calcId="152511"/>
</workbook>
</file>

<file path=xl/calcChain.xml><?xml version="1.0" encoding="utf-8"?>
<calcChain xmlns="http://schemas.openxmlformats.org/spreadsheetml/2006/main">
  <c r="E4" i="55" l="1"/>
  <c r="H4" i="55"/>
  <c r="I4" i="55"/>
  <c r="J4" i="55"/>
  <c r="E5" i="55"/>
  <c r="H5" i="55"/>
  <c r="I5" i="55"/>
  <c r="J5" i="55"/>
  <c r="E6" i="55"/>
  <c r="H6" i="55"/>
  <c r="I6" i="55"/>
  <c r="J6" i="55"/>
  <c r="E7" i="55"/>
  <c r="H7" i="55"/>
  <c r="I7" i="55"/>
  <c r="J7" i="55"/>
  <c r="E8" i="55"/>
  <c r="H8" i="55"/>
  <c r="I8" i="55"/>
  <c r="J8" i="55"/>
  <c r="E9" i="55"/>
  <c r="H9" i="55"/>
  <c r="H11" i="55" s="1"/>
  <c r="J11" i="55" s="1"/>
  <c r="I9" i="55"/>
  <c r="J9" i="55"/>
  <c r="C10" i="55"/>
  <c r="D10" i="55"/>
  <c r="E10" i="55" s="1"/>
  <c r="H10" i="55"/>
  <c r="I10" i="55"/>
  <c r="J10" i="55"/>
  <c r="I11" i="55"/>
  <c r="P4" i="42" l="1"/>
</calcChain>
</file>

<file path=xl/sharedStrings.xml><?xml version="1.0" encoding="utf-8"?>
<sst xmlns="http://schemas.openxmlformats.org/spreadsheetml/2006/main" count="1140" uniqueCount="297">
  <si>
    <t>Location Map:</t>
  </si>
  <si>
    <t>Constraints Type</t>
  </si>
  <si>
    <t>Archor Type</t>
  </si>
  <si>
    <t>OGMA Score</t>
  </si>
  <si>
    <t>Area (ha)</t>
  </si>
  <si>
    <t>Height (m)</t>
  </si>
  <si>
    <t>Age (years)</t>
  </si>
  <si>
    <t>No</t>
  </si>
  <si>
    <t>Rare-Old</t>
  </si>
  <si>
    <t>BEC Variant</t>
  </si>
  <si>
    <t>NHLB</t>
  </si>
  <si>
    <t>THLB</t>
  </si>
  <si>
    <t>THLB/NHLB</t>
  </si>
  <si>
    <t>Replacement OGMA Polys</t>
  </si>
  <si>
    <t>Original OGMA Polys</t>
  </si>
  <si>
    <t>Attribute</t>
  </si>
  <si>
    <t>Added Area (ha)</t>
  </si>
  <si>
    <t>Landscape Unit</t>
  </si>
  <si>
    <t>Dropped Area (ha)</t>
  </si>
  <si>
    <t>Dropped OGMA_ID</t>
  </si>
  <si>
    <t>OGMA_ID</t>
  </si>
  <si>
    <t>Species</t>
  </si>
  <si>
    <t>N/A</t>
  </si>
  <si>
    <t>Total Area</t>
  </si>
  <si>
    <t>Clear Wins</t>
  </si>
  <si>
    <t>Area Added (ha)</t>
  </si>
  <si>
    <t>Area Dropped (ha)</t>
  </si>
  <si>
    <t xml:space="preserve">APPROVED (Y/N): </t>
  </si>
  <si>
    <t xml:space="preserve">Comments / Concerns: </t>
  </si>
  <si>
    <t>Total</t>
  </si>
  <si>
    <t>Difference
(exceeds dropped)</t>
  </si>
  <si>
    <t>1. Review the dropped and proposed OGMA attributes for each OGMA_ID (individual tabs in the spreadsheet)</t>
  </si>
  <si>
    <r>
      <t>2. Provide any feedback about the proposed change in the</t>
    </r>
    <r>
      <rPr>
        <sz val="11"/>
        <color theme="7"/>
        <rFont val="Calibri"/>
        <family val="2"/>
        <scheme val="minor"/>
      </rPr>
      <t xml:space="preserve"> </t>
    </r>
    <r>
      <rPr>
        <b/>
        <i/>
        <sz val="11"/>
        <color theme="7"/>
        <rFont val="Calibri"/>
        <family val="2"/>
        <scheme val="minor"/>
      </rPr>
      <t>Comments/Concerns</t>
    </r>
    <r>
      <rPr>
        <b/>
        <sz val="11"/>
        <color theme="9" tint="-0.249977111117893"/>
        <rFont val="Calibri"/>
        <family val="2"/>
        <scheme val="minor"/>
      </rPr>
      <t xml:space="preserve"> </t>
    </r>
    <r>
      <rPr>
        <sz val="11"/>
        <rFont val="Calibri"/>
        <family val="2"/>
        <scheme val="minor"/>
      </rPr>
      <t>box</t>
    </r>
  </si>
  <si>
    <t>Mission</t>
  </si>
  <si>
    <t>*seperated into 3 polygons based on Tolko and BCTS response to move some area of the original OGMA</t>
  </si>
  <si>
    <t>** the 111.7 ha is from BCTS operating area - they flagged 30 ha to be moved but didn't specifiy which, this is the total area from that OGMA that is within BCTS area</t>
  </si>
  <si>
    <t>ICHmk1</t>
  </si>
  <si>
    <t>MSdm1</t>
  </si>
  <si>
    <t>148 (141, 145)</t>
  </si>
  <si>
    <t>FD/PL/SE</t>
  </si>
  <si>
    <t>PL (5.5 ha)
FDI/PLI/LW (0.7 ha)</t>
  </si>
  <si>
    <t>PLI</t>
  </si>
  <si>
    <t>6 (5.5 ha)
10 (0.7 ha)</t>
  </si>
  <si>
    <t>FDI/SE/PLI (11.6 ha)
FDI/PLI/SE (7.2 ha)
PL/FD/SE (3.0 ha)</t>
  </si>
  <si>
    <t>31.8 (18.5 ha)
26.7 (3.3 ha)</t>
  </si>
  <si>
    <t>9 (3.4 ha)
11 (3.3 ha)
16 (2 ha)</t>
  </si>
  <si>
    <t>RRZ (7.0 ha)</t>
  </si>
  <si>
    <t>CWS, Marten, Rec Sites and Trails, VQO (PR) (39.9 ha)</t>
  </si>
  <si>
    <t>AlREADY RELOCATED</t>
  </si>
  <si>
    <t>Tolko</t>
  </si>
  <si>
    <t>BCTS</t>
  </si>
  <si>
    <t>Not necessarily all of OGMA to be re-located - Ideal Lake Lakeshore managament area, Riparian Reserves, Connectivity corridor along rip areas of main creeks, Beetle salvage retention Plan</t>
  </si>
  <si>
    <t>30.0 (112.0)</t>
  </si>
  <si>
    <t>Not necessarily all of OGMA to be re-located</t>
  </si>
  <si>
    <t>Lakeside Management areas for Loch Long or Loch Lost</t>
  </si>
  <si>
    <t>Lakeside Management areas for Loch Long or Loch Lost, buffer on park</t>
  </si>
  <si>
    <t>Could be replaced with smaller scarttered timberred polys separated by wetlands - lower priority</t>
  </si>
  <si>
    <t xml:space="preserve">Buffer on Mission Creek - only colocate easternmost potion between Boyce FSR and Boyce Creek </t>
  </si>
  <si>
    <t>Steep area east of Highway 33, near Big White turn off</t>
  </si>
  <si>
    <t>Steep area east of Highway 33, near Big White turn off - eastern most part of OGMA most suitable for colocation</t>
  </si>
  <si>
    <t>OGMA has already moved; Gorman  has an approved CP within but unsure what replaced it (Matt Scott, email 12/23)</t>
  </si>
  <si>
    <t>Gorman</t>
  </si>
  <si>
    <t>Total Area (ha)</t>
  </si>
  <si>
    <t>Licensee</t>
  </si>
  <si>
    <r>
      <t xml:space="preserve">Comments / Concerns: 
</t>
    </r>
    <r>
      <rPr>
        <sz val="11"/>
        <color theme="1"/>
        <rFont val="Calibri"/>
        <family val="2"/>
        <scheme val="minor"/>
      </rPr>
      <t>This OGMA has already been moved (Gorman comm. 12/23/2016) and currently has a cutting permit within the original area. Unsure what/where this OGMA has been relocated too</t>
    </r>
  </si>
  <si>
    <t>SE/PLI</t>
  </si>
  <si>
    <t>SE/BL/PLI</t>
  </si>
  <si>
    <t>15 (0.6 ha)
5 (0.4 ha)</t>
  </si>
  <si>
    <t>RRZ (1.0 ha)</t>
  </si>
  <si>
    <t>Proposed Area Dropped (ha)</t>
  </si>
  <si>
    <t>All Proposed Changes</t>
  </si>
  <si>
    <t>Comments</t>
  </si>
  <si>
    <t>SE/LW/BL</t>
  </si>
  <si>
    <t>RRZ (3.5 ha)</t>
  </si>
  <si>
    <t>PL/SE/FD</t>
  </si>
  <si>
    <t>PL/SE</t>
  </si>
  <si>
    <t>FD/LW/PL</t>
  </si>
  <si>
    <t>7 (6.7 ha)
19 (1.2 ha)</t>
  </si>
  <si>
    <t>RRZ (2.3 ha)</t>
  </si>
  <si>
    <t>ESSFxc</t>
  </si>
  <si>
    <t>B/S</t>
  </si>
  <si>
    <t>2 (1.0 ha)
10 (0.8 ha)</t>
  </si>
  <si>
    <t>RRZ (2.1 ha)</t>
  </si>
  <si>
    <t>SE/BL</t>
  </si>
  <si>
    <t>FD/PL/BL</t>
  </si>
  <si>
    <t>RRZ (1.4 ha), Reserves (0.7 ha)</t>
  </si>
  <si>
    <t>ESSFdc1</t>
  </si>
  <si>
    <t>214 (2.4 ha)
147 (1.6 ha)
257 (0.7 ha)
19 (0.4 ha)</t>
  </si>
  <si>
    <t>PL/SE/BL (24.3 ha)
SE/BL (2.9 ha)</t>
  </si>
  <si>
    <t>25.8 (24.3 ha)
29.2 (2.9 ha)</t>
  </si>
  <si>
    <t>PL</t>
  </si>
  <si>
    <t>PL/SE/BL (2.5 ha)
BL/SE/PL (1.6 ha)
SE/BL (1.0 ha)</t>
  </si>
  <si>
    <t>28.1 (2.5 ha)
18.7 (1.6 ha)
1.9 (1.0 ha)</t>
  </si>
  <si>
    <t>RRZ (5.3 ha)</t>
  </si>
  <si>
    <t>15 (3.5 ha)
17 (2.3 ha)
11 (2.0 ha)
12 (1.7 ha)</t>
  </si>
  <si>
    <t>PL/SE/BL</t>
  </si>
  <si>
    <t>RRZ (4.2 ha)</t>
  </si>
  <si>
    <t>RRZ (0.2 ha)</t>
  </si>
  <si>
    <t>IDFmw1</t>
  </si>
  <si>
    <t>SE/PL/BL</t>
  </si>
  <si>
    <t>RRZ (3.3 ha)</t>
  </si>
  <si>
    <t>SE/PL</t>
  </si>
  <si>
    <t>SE/BL/PL</t>
  </si>
  <si>
    <t>157 (7.6 ha)
107 (6.2 ha)
137 (2.5 ha)</t>
  </si>
  <si>
    <t>SE/FD/BL (7.6 ha)
PL (6.2 ha)
SE/PL/BL (2.5 ha)</t>
  </si>
  <si>
    <t>32.6 (7.6 ha)
22.6 (6.2 ha)
24.8 (2.5 ha)</t>
  </si>
  <si>
    <t>1 (6.5 ha)
6 (1.4 ha)
10 (1.3 ha)</t>
  </si>
  <si>
    <t>RRZ (13.9 ha)</t>
  </si>
  <si>
    <t>RRZ (5.6 ha)</t>
  </si>
  <si>
    <t>PLI/SE</t>
  </si>
  <si>
    <t>RRZ (6.0 ha)</t>
  </si>
  <si>
    <t>MDWR (12.7 ha)</t>
  </si>
  <si>
    <t>PLI (12.5 ha)
SE/FDI/PLI (8.4 ha)</t>
  </si>
  <si>
    <t>28.3 (12.5 ha)
27.6 (8.4 ha)</t>
  </si>
  <si>
    <t>7 (6.3 ha)
17 (2.5 ha)
15 (1.7 ha)</t>
  </si>
  <si>
    <t>RRZ (5.5 ha)</t>
  </si>
  <si>
    <t>Reserves (1.7 ha)</t>
  </si>
  <si>
    <t>BL/SE/PL</t>
  </si>
  <si>
    <t>PL (14.8 ha)
SE/PL/BL (2.3 ha)</t>
  </si>
  <si>
    <t>23.6 (14.8 ha)
29.3 (2.3 ha)</t>
  </si>
  <si>
    <t>RRZ (0.3 ha)</t>
  </si>
  <si>
    <t>FD/SE/PL</t>
  </si>
  <si>
    <t>PL/FD/AT</t>
  </si>
  <si>
    <t>FD/PL/AT</t>
  </si>
  <si>
    <t>SUBJECTIVE IMPROVEMENT</t>
  </si>
  <si>
    <t>RRZ (0.4 ha)</t>
  </si>
  <si>
    <t>FDI/PLI/SE</t>
  </si>
  <si>
    <t>FDI/LW/PLI</t>
  </si>
  <si>
    <t>BL/SE</t>
  </si>
  <si>
    <t>RRZ (4.5 ha)</t>
  </si>
  <si>
    <t>RRZ (2.8 ha)</t>
  </si>
  <si>
    <t>SE/FD/PL</t>
  </si>
  <si>
    <t>16 (3.1 ha)
19 (1.1 ha)
15 (1.1 ha)</t>
  </si>
  <si>
    <t>MDWR (26.8 ha)</t>
  </si>
  <si>
    <t>FDI/LW</t>
  </si>
  <si>
    <t>`</t>
  </si>
  <si>
    <t>PL/S/B</t>
  </si>
  <si>
    <t>RRZ (0.8 ha)</t>
  </si>
  <si>
    <t>SE/CW/BL</t>
  </si>
  <si>
    <t>RRZ (4.4 ha), Reserves (1.0 ha)</t>
  </si>
  <si>
    <r>
      <t xml:space="preserve">Rationale:
</t>
    </r>
    <r>
      <rPr>
        <sz val="11"/>
        <color theme="1"/>
        <rFont val="Calibri"/>
        <family val="2"/>
        <scheme val="minor"/>
      </rPr>
      <t>Unable to be relocated - cannot find stands of better OGMA quality or within an Anchor</t>
    </r>
  </si>
  <si>
    <t>NOT MOVED</t>
  </si>
  <si>
    <r>
      <t xml:space="preserve">Rationale:
</t>
    </r>
    <r>
      <rPr>
        <sz val="11"/>
        <color theme="1"/>
        <rFont val="Calibri"/>
        <family val="2"/>
        <scheme val="minor"/>
      </rPr>
      <t>Unable to relocate to an improved OGMA score or within an Anchor</t>
    </r>
  </si>
  <si>
    <t>187 (6.2 ha)
117 (6.2 ha)
137 (1.1 ha)</t>
  </si>
  <si>
    <t>SE/BL/PL (6.2 ha)
PL/SE (6.2 ha)
BL/SE (1.1 ha)</t>
  </si>
  <si>
    <t>29.4(6.2 ha)
22.5 (6.2 ha)
21.8 (1.1 ha)</t>
  </si>
  <si>
    <t>7 (7.0 ha)
13 (5.8 ha)
18 (1.6 ha)</t>
  </si>
  <si>
    <t>RRZ (6.0 ha), Reserves (3.1 ha)</t>
  </si>
  <si>
    <t>FDI/LW/SE</t>
  </si>
  <si>
    <t>RRZ (1.2 ha)</t>
  </si>
  <si>
    <r>
      <t xml:space="preserve">Rationale:
</t>
    </r>
    <r>
      <rPr>
        <sz val="11"/>
        <color theme="1"/>
        <rFont val="Calibri"/>
        <family val="2"/>
        <scheme val="minor"/>
      </rPr>
      <t>Built off existing OGMA (1365, half is proposed to be relocated); generally improved OGMA score (older, taller stand); THLB gain if new area is unsuitable for harvest</t>
    </r>
  </si>
  <si>
    <r>
      <t xml:space="preserve">Rationale:
</t>
    </r>
    <r>
      <rPr>
        <sz val="11"/>
        <color theme="1"/>
        <rFont val="Calibri"/>
        <family val="2"/>
        <scheme val="minor"/>
      </rPr>
      <t>Relocated to a partial Anchor; improved OGMA score (younger stands but taller and increased deadwood abundance); THLB gain if new area is unsuitable for harvest</t>
    </r>
  </si>
  <si>
    <r>
      <t xml:space="preserve">Rationale:
</t>
    </r>
    <r>
      <rPr>
        <sz val="11"/>
        <color theme="1"/>
        <rFont val="Calibri"/>
        <family val="2"/>
        <scheme val="minor"/>
      </rPr>
      <t>Relocated to MDWR SIC stands (86% in Anchor); lower OGMA score (younger stand); THLB gain if new area is unsuitable for harvest</t>
    </r>
  </si>
  <si>
    <r>
      <t xml:space="preserve">Rationale:
</t>
    </r>
    <r>
      <rPr>
        <sz val="11"/>
        <color theme="1"/>
        <rFont val="Calibri"/>
        <family val="2"/>
        <scheme val="minor"/>
      </rPr>
      <t>Maintained OGMA score but relocated to older stand; more area within RRZ (16% in Anchor); clear win/THLB gain if new area is unsuitable for harvest</t>
    </r>
  </si>
  <si>
    <r>
      <t xml:space="preserve">Rationale:
</t>
    </r>
    <r>
      <rPr>
        <sz val="11"/>
        <color theme="1"/>
        <rFont val="Calibri"/>
        <family val="2"/>
        <scheme val="minor"/>
      </rPr>
      <t>Not relocated because already in MDWR (60% in Anchor)</t>
    </r>
  </si>
  <si>
    <r>
      <t xml:space="preserve">Rationale:
</t>
    </r>
    <r>
      <rPr>
        <sz val="11"/>
        <color theme="1"/>
        <rFont val="Calibri"/>
        <family val="2"/>
        <scheme val="minor"/>
      </rPr>
      <t>Relocated to partial Anchor (18% in Anchor); improved OGMA score (older stands, trading pine-leading for spruce- and balsam-leading stands, increased deadwood abundance); no THLB gain</t>
    </r>
  </si>
  <si>
    <r>
      <t xml:space="preserve">Rationale:
</t>
    </r>
    <r>
      <rPr>
        <sz val="11"/>
        <color theme="1"/>
        <rFont val="Calibri"/>
        <family val="2"/>
        <scheme val="minor"/>
      </rPr>
      <t>Relocated to partial Anchor (10% in Anchor); improved OGMA score (older stands, increased deadwood abundance); moved into second-pass cable stands</t>
    </r>
  </si>
  <si>
    <r>
      <t xml:space="preserve">Comments / Concerns:   </t>
    </r>
    <r>
      <rPr>
        <sz val="11"/>
        <color theme="1"/>
        <rFont val="Calibri"/>
        <family val="2"/>
        <scheme val="minor"/>
      </rPr>
      <t>Harold says move makes sense operationly.  Caution with breaking rules.</t>
    </r>
  </si>
  <si>
    <t>APPROVED (Y/N): 
YES</t>
  </si>
  <si>
    <r>
      <t xml:space="preserve">Comments / Concerns: </t>
    </r>
    <r>
      <rPr>
        <sz val="11"/>
        <color theme="1"/>
        <rFont val="Calibri"/>
        <family val="2"/>
        <scheme val="minor"/>
      </rPr>
      <t>Don’t move - proposed area is good logging chance</t>
    </r>
  </si>
  <si>
    <r>
      <t xml:space="preserve">Comments / Concerns:  </t>
    </r>
    <r>
      <rPr>
        <sz val="11"/>
        <color theme="1"/>
        <rFont val="Calibri"/>
        <family val="2"/>
        <scheme val="minor"/>
      </rPr>
      <t>BCTS to decide if it best to leave or move - do not agree with change, keep OGMA as is (drop proposed change)</t>
    </r>
  </si>
  <si>
    <r>
      <t xml:space="preserve">Comments / Concerns:   </t>
    </r>
    <r>
      <rPr>
        <sz val="11"/>
        <color theme="1"/>
        <rFont val="Calibri"/>
        <family val="2"/>
        <scheme val="minor"/>
      </rPr>
      <t>Tolko not ok - have recce blocks in proposed area.  BCTS to look at options - see screenshots for area to be considered for replacement if meets criteria (area could be used for 1416, 1423 or 1455)</t>
    </r>
  </si>
  <si>
    <r>
      <t xml:space="preserve">Comments / Concerns:  </t>
    </r>
    <r>
      <rPr>
        <sz val="11"/>
        <color theme="1"/>
        <rFont val="Calibri"/>
        <family val="2"/>
        <scheme val="minor"/>
      </rPr>
      <t>Tolko not good.  Move has harvest potential. BCTS  - see screenshots for area to be considered for replacement if meets criteria (area could be used for 1416, 1423 or 1455)</t>
    </r>
  </si>
  <si>
    <t>APPROVED (Y/N): 
NO</t>
  </si>
  <si>
    <r>
      <t xml:space="preserve">Comments / Concerns:   </t>
    </r>
    <r>
      <rPr>
        <sz val="11"/>
        <color theme="1"/>
        <rFont val="Calibri"/>
        <family val="2"/>
        <scheme val="minor"/>
      </rPr>
      <t>Drop this one - no win on THLB or OGMA - BCTS wants to see move - dropped because substantially younger stand, trading spruce for pine, and within a wetland complex = challenge to harvest (no THLB win)</t>
    </r>
  </si>
  <si>
    <t>VQO (R) (5.1 ha)</t>
  </si>
  <si>
    <r>
      <t xml:space="preserve">Comments / Concerns:  </t>
    </r>
    <r>
      <rPr>
        <sz val="11"/>
        <color theme="1"/>
        <rFont val="Calibri"/>
        <family val="2"/>
        <scheme val="minor"/>
      </rPr>
      <t>Porposed move is not good - better timber than current ogma.    Leave existing OGMA - confirmED no other options exist</t>
    </r>
  </si>
  <si>
    <t>FDI/LW/SE (10.4 ha)
PLI/FDI (1.2 ha)</t>
  </si>
  <si>
    <t>24.6 (10.4 ha)
20.5 (1.2 ha)</t>
  </si>
  <si>
    <t>PLI/FDI (7.7 ha)
FDI/PLI (1.7 ha)</t>
  </si>
  <si>
    <t>25.1 (7.7 ha)
26.0 (1.7 ha)</t>
  </si>
  <si>
    <t>118 (5.3 ha)
148 (1.9 ha)</t>
  </si>
  <si>
    <t>PLI/FDI (5.3 ha)
FDI/PLI (1.0 ha)
FDI/SE/PLI (0.9 ha)</t>
  </si>
  <si>
    <t>25.3 (5.3 ha)
27.6 (1.0 ha)
31.8 (0.9 ha)</t>
  </si>
  <si>
    <t>RRZ (1.4 ha)</t>
  </si>
  <si>
    <t>Research (16.6 ha), RRZ (2.8 ha)</t>
  </si>
  <si>
    <t>15 (6.0 ha)
10 (4.2 ha)
12 (3.4 ha)
8 (1.2 ha)</t>
  </si>
  <si>
    <t>S/PL/B</t>
  </si>
  <si>
    <t>RRZ (11.4 ha)</t>
  </si>
  <si>
    <r>
      <t xml:space="preserve">Comments / Concerns:   </t>
    </r>
    <r>
      <rPr>
        <sz val="11"/>
        <color theme="1"/>
        <rFont val="Calibri"/>
        <family val="2"/>
        <scheme val="minor"/>
      </rPr>
      <t>Tony to look into the BCTS move - is better OGMA score so might be attractive.  Weyco will get back to us as to whether its an acceptable move --&gt; not, proposed blocks in this area, drop this portion of the move.  Forsite to look at areas not moved for going into the Vernon LU. BCTS  - see screenshots for area to be considered for replacement if meets criteria (area could be used for 1416, 1423 or 1455) --&gt; no opportunities in Veron LU within the same BEC, heavily harvested or low scores (young stands), good OGMA stands are already locked up in OGMAs</t>
    </r>
  </si>
  <si>
    <t>PL/AT</t>
  </si>
  <si>
    <t>PL/SE/FD (10.0 ha)
PL (7.8 ha)
PLI/SE/FDI (4.2 ha)
PLI/SE/BL (3.0 ha)</t>
  </si>
  <si>
    <t>25.4 (16.6 ha)
26.4 (6.4 ha)
24.4 (2.0 ha)</t>
  </si>
  <si>
    <t>PL/SE/AT (5.6 ha)
PLI (1.8 ha)</t>
  </si>
  <si>
    <t>SE/PLI/BL (15.8 ha)
SE/PL (4.8 ha)</t>
  </si>
  <si>
    <t>32.4 (15.8 ha)
30.4 (4.8 ha)</t>
  </si>
  <si>
    <t>RRZ (6.7 ha), Reserves (2.9 ha)</t>
  </si>
  <si>
    <t>VQO (R) (2.5 ha)</t>
  </si>
  <si>
    <t>SE/PLI (12.1 ha)
SE/BL/PL (7.1 ha)
PL/SE/AT (5.5 ha)</t>
  </si>
  <si>
    <t>30.6 (12.1 ha)
32.6 (7.1 ha)
30.3 (5.5 ha)</t>
  </si>
  <si>
    <t>14 (6.6 ha)
12 (2.7 ha)
8 (1.9 ha)
17 (0.7 ha)</t>
  </si>
  <si>
    <r>
      <t xml:space="preserve">Rationale:
</t>
    </r>
    <r>
      <rPr>
        <sz val="11"/>
        <color theme="1"/>
        <rFont val="Calibri"/>
        <family val="2"/>
        <scheme val="minor"/>
      </rPr>
      <t>Improved OGMA scores (older stands, increased deadwood abundance); relocated to partial Anchors (11% in Anchor); built off existing OGMAs (1425, 1501); no THLB gain</t>
    </r>
  </si>
  <si>
    <t>PLI (52.4 ha)
SE/PL/BL (27.2 ha)</t>
  </si>
  <si>
    <t>25.6 (52.4 ha)
29.3 (27.2 ha)</t>
  </si>
  <si>
    <t>12 (14.3 ha)
11 (3.4 ha)
13 (2.7 ha)</t>
  </si>
  <si>
    <r>
      <t xml:space="preserve">Rationale:
</t>
    </r>
    <r>
      <rPr>
        <sz val="11"/>
        <color theme="1"/>
        <rFont val="Calibri"/>
        <family val="2"/>
        <scheme val="minor"/>
      </rPr>
      <t>Relocated to partial Anchor (34% in Anchor); maintained OGMA score; no THLB gain</t>
    </r>
  </si>
  <si>
    <t>Msdm1</t>
  </si>
  <si>
    <r>
      <t xml:space="preserve">Comments / Concerns:  </t>
    </r>
    <r>
      <rPr>
        <sz val="11"/>
        <color theme="1"/>
        <rFont val="Calibri"/>
        <family val="2"/>
        <scheme val="minor"/>
      </rPr>
      <t xml:space="preserve">Proposed stand is good harvest candidate - Tolko best to look at alternatives.  </t>
    </r>
    <r>
      <rPr>
        <b/>
        <sz val="11"/>
        <color theme="1"/>
        <rFont val="Calibri"/>
        <family val="2"/>
        <scheme val="minor"/>
      </rPr>
      <t>Harold to provide swap he has already made</t>
    </r>
    <r>
      <rPr>
        <sz val="11"/>
        <color theme="1"/>
        <rFont val="Calibri"/>
        <family val="2"/>
        <scheme val="minor"/>
      </rPr>
      <t xml:space="preserve"> for use to integreate.  Condsider treating as a approved swap. --&gt; Toljko provided spatial for DM approved swap however is not consistent with BEC v4</t>
    </r>
  </si>
  <si>
    <t>APPROVED (Y/N): 
NO - does not maintain BEC</t>
  </si>
  <si>
    <t>FDI/CW/AT</t>
  </si>
  <si>
    <t>FDI/AT/CW</t>
  </si>
  <si>
    <t>MDWR (5.7 ha), Reserves (0.9 ha)</t>
  </si>
  <si>
    <r>
      <t xml:space="preserve">Rationale:
</t>
    </r>
    <r>
      <rPr>
        <sz val="11"/>
        <color theme="1"/>
        <rFont val="Calibri"/>
        <family val="2"/>
        <scheme val="minor"/>
      </rPr>
      <t>switch proposed by Tolko; relocated partially to MDWR stands (65% in Anchor); lower OGMA score (younger stand); THLB gain is new area is unsuitable for harvest</t>
    </r>
  </si>
  <si>
    <t>low</t>
  </si>
  <si>
    <t>MDWR (13.1 ha)</t>
  </si>
  <si>
    <t>10 (1.8 ha)
13 (0.8 ha)</t>
  </si>
  <si>
    <r>
      <t xml:space="preserve">Comments / Concerns:  </t>
    </r>
    <r>
      <rPr>
        <sz val="11"/>
        <color theme="1"/>
        <rFont val="Calibri"/>
        <family val="2"/>
        <scheme val="minor"/>
      </rPr>
      <t>Harold to look at along with 1315 - approved with some modifcations to the shape (see Tolko word doc)</t>
    </r>
  </si>
  <si>
    <r>
      <t xml:space="preserve">Rationale:
</t>
    </r>
    <r>
      <rPr>
        <sz val="11"/>
        <color theme="1"/>
        <rFont val="Calibri"/>
        <family val="2"/>
        <scheme val="minor"/>
      </rPr>
      <t>Relocated to MDWR SIC stands (88% in Anchor); lower OGMA scores (slightly younger stands)</t>
    </r>
  </si>
  <si>
    <r>
      <t xml:space="preserve">Comments / Concerns: </t>
    </r>
    <r>
      <rPr>
        <sz val="11"/>
        <color theme="1"/>
        <rFont val="Calibri"/>
        <family val="2"/>
        <scheme val="minor"/>
      </rPr>
      <t xml:space="preserve"> Drop the Gormans portion as its under CP,Tolko swap ok but tweak to wetlands,pick up hold in adjacent ogma. BCTS good with move - clean up to logical bdy. BCTS sent screen shot, area in pink to be freed up first, possible replacement areas in yellow with areas yellow hatched preferred --&gt; does not work with BEC lines - move entirely by 1185 and 1333
BCTS approved new shape, Tolko approved new shape (slight modifications)</t>
    </r>
  </si>
  <si>
    <r>
      <t xml:space="preserve">Comments / Concerns:  </t>
    </r>
    <r>
      <rPr>
        <sz val="11"/>
        <color theme="1"/>
        <rFont val="Calibri"/>
        <family val="2"/>
        <scheme val="minor"/>
      </rPr>
      <t>Tolko ok with small bit on west and south end of move but not the larger portion to east.  Look for possible alternatives or drop.  Harold to look at options. --&gt; included area north of proposed 1361 an dbuild around 1333
Tolko sent revised chape - see Tolko word doc for details and images</t>
    </r>
  </si>
  <si>
    <t>BL/SE/PL (6.4 ha)
BL/SE (4.5 ha)
SE/PLI (0.5 ha)</t>
  </si>
  <si>
    <t>23.7 (6.9 ha)
22.6 (4.5 ha)</t>
  </si>
  <si>
    <t>BL/SE/PL (2.5 ha)
PL/SE/BL (2.5 ha)
SE/PL (1.1 ha)</t>
  </si>
  <si>
    <t>27.2 (3.6 ha)
19.6 (2.5 ha)</t>
  </si>
  <si>
    <t>14 (1.1 ha)
11 (0.8 ha)</t>
  </si>
  <si>
    <r>
      <t xml:space="preserve">Rationale:
</t>
    </r>
    <r>
      <rPr>
        <sz val="11"/>
        <color theme="1"/>
        <rFont val="Calibri"/>
        <family val="2"/>
        <scheme val="minor"/>
      </rPr>
      <t>Relocated to partial Anchor (29% in Anchor); decreased OGMA score (younger stand, traded pine-leading for balsam-leading stands); built off existing OGMA (1333, 1361, 1369 - moved portion in north and built off the southeast); THLB gain if new area is unsuitable for harvest</t>
    </r>
  </si>
  <si>
    <t>RRZ (11.4 ha); Reserves (4.2 ha)</t>
  </si>
  <si>
    <t>APPROVED (Y/N): 
Yes - modified since group reviewed, may not be approved due to decrease in OGMA quality</t>
  </si>
  <si>
    <t>FDI</t>
  </si>
  <si>
    <r>
      <t xml:space="preserve">Comments / Concerns:  </t>
    </r>
    <r>
      <rPr>
        <sz val="11"/>
        <color theme="1"/>
        <rFont val="Calibri"/>
        <family val="2"/>
        <scheme val="minor"/>
      </rPr>
      <t>Matt to send planned block that overlaps with proposed OGMA. Look into potential west of creek. If unable to move entire dropped OGMA let Tony know how many ha area freed up, suggest freeing up from NE to SW following contours --&gt; west bl;ock approved by Gorman, east block has proposed harvesting - built around OGMA 1194</t>
    </r>
  </si>
  <si>
    <t>APPROVED (Y/N):  
YES</t>
  </si>
  <si>
    <t>FDI/SE/CW</t>
  </si>
  <si>
    <t>8 (3.2 ha)
12 (2.7 ha)
11 (1.4 ha)</t>
  </si>
  <si>
    <t>MDWR (16.6 ha)</t>
  </si>
  <si>
    <r>
      <t xml:space="preserve">Rationale:
</t>
    </r>
    <r>
      <rPr>
        <sz val="11"/>
        <color theme="1"/>
        <rFont val="Calibri"/>
        <family val="2"/>
        <scheme val="minor"/>
      </rPr>
      <t>Relocated to MDWR SIC stand (55% in Anchor); slight compromise of OGMA quality, lower OGMA score (younger stand, no deadwood component); built off existing OGMA (1193); THLB gain if new area is unsuitable for harvest</t>
    </r>
  </si>
  <si>
    <r>
      <t xml:space="preserve">Rationale:
</t>
    </r>
    <r>
      <rPr>
        <sz val="11"/>
        <color theme="1"/>
        <rFont val="Calibri"/>
        <family val="2"/>
        <scheme val="minor"/>
      </rPr>
      <t>Relocated to partial Anchor (43% in Anchor); lower OGMA score (younger stands, fewer pine-leading stands); built off existing OGMAs (1185, 1333)</t>
    </r>
  </si>
  <si>
    <t>Comments / Concerns</t>
  </si>
  <si>
    <t xml:space="preserve">APPROVED (Y/N)
</t>
  </si>
  <si>
    <t>RATIONALE</t>
  </si>
  <si>
    <t>Improved OGMA score (older stand)</t>
  </si>
  <si>
    <t>Relocating  to mule deer winter range stands (93% in MDWR, 96% in Anchor (MDWR and reserves))</t>
  </si>
  <si>
    <t xml:space="preserve">Trading pine-leading stand for fir-leading </t>
  </si>
  <si>
    <t>Slightly lower OGMA score (younger but taller stands)</t>
  </si>
  <si>
    <t>Relocated to Mule Deer Winter Range stands (65%), as well as riparian (RRZ, gully/streams) and reserve anchors</t>
  </si>
  <si>
    <t>Relocated entirely to Mule Deer Winter Range stands (98% in Anchor)</t>
  </si>
  <si>
    <t>Located within Philpot Slide area, unstable banks - socially acceptable OGMA</t>
  </si>
  <si>
    <t>Maintained OGMA scores (generally older, taller stands, trade pine-leading for fir-leading stands)</t>
  </si>
  <si>
    <t>Relocated partially to an Anchor (34% in Anchor)</t>
  </si>
  <si>
    <t>Maintained OGMA score, similar stands</t>
  </si>
  <si>
    <t xml:space="preserve">Built off existing OGMAs 1425, 3260 and 1501, connecting them into one larger, contiguous OGMA. </t>
  </si>
  <si>
    <t>OGMA 1433 (west of OGMA 3260)has been requested to be relocated. See OGMA 1423 for proposed OGMA.</t>
  </si>
  <si>
    <t>Improved OGMA scores (older stands, increased deadwood abundance)</t>
  </si>
  <si>
    <t>Relocated partially to riparian (RRZ) and reserve anchors (11% in anchor)</t>
  </si>
  <si>
    <t>Built off existing OGMAs 1382, 1399 and 1401</t>
  </si>
  <si>
    <t>Relocated partially to riparian and reserve anchors (15% in anchor)</t>
  </si>
  <si>
    <t>Slightly improved OGMA score (older stands, increased deadwood abundance, some interior forest)</t>
  </si>
  <si>
    <t>For each OGMA:</t>
  </si>
  <si>
    <t xml:space="preserve">               a. Do you think this is a good move? Why or why not?</t>
  </si>
  <si>
    <t xml:space="preserve">               b. Is the proposed OGMA in conflict with any known plans, developments, or other reasons why this area is not suitable?</t>
  </si>
  <si>
    <t xml:space="preserve">               c. Is there another area(s) that would be ideal candidates for relocation?</t>
  </si>
  <si>
    <t xml:space="preserve">                              i. If so, please provide this information to Forsite ASAP as a shapefile or screenshot</t>
  </si>
  <si>
    <r>
      <t xml:space="preserve">3. In the </t>
    </r>
    <r>
      <rPr>
        <b/>
        <i/>
        <sz val="11"/>
        <color theme="7"/>
        <rFont val="Calibri"/>
        <family val="2"/>
        <scheme val="minor"/>
      </rPr>
      <t xml:space="preserve">Approved </t>
    </r>
    <r>
      <rPr>
        <sz val="11"/>
        <color theme="1"/>
        <rFont val="Calibri"/>
        <family val="2"/>
        <scheme val="minor"/>
      </rPr>
      <t>box, indicate if the proposed change is approved for further review (i.e. at the larger discussion with stakeholders in early 2018)</t>
    </r>
  </si>
  <si>
    <t>LEGEND</t>
  </si>
  <si>
    <t xml:space="preserve">                                        Original OGMA</t>
  </si>
  <si>
    <t xml:space="preserve">                                        Proposed OGMA for Review</t>
  </si>
  <si>
    <t>RELOCATED</t>
  </si>
  <si>
    <t>9 - 18</t>
  </si>
  <si>
    <t>MDWR (42.6 ha), Reserve (1.3 ha)</t>
  </si>
  <si>
    <t>108 - 118</t>
  </si>
  <si>
    <t>FDI/LW/SE/PLI</t>
  </si>
  <si>
    <t>PL/BL/SE</t>
  </si>
  <si>
    <t>27.8*</t>
  </si>
  <si>
    <t>*average</t>
  </si>
  <si>
    <t>11 - 17</t>
  </si>
  <si>
    <t>8 - 18</t>
  </si>
  <si>
    <t>MDWR (30.5 ha), RRZ (5.2 ha), Reserves (2.4 ha)</t>
  </si>
  <si>
    <t>PL/FD/SE</t>
  </si>
  <si>
    <t>118 - 135</t>
  </si>
  <si>
    <t>25.0 - 28.0</t>
  </si>
  <si>
    <t>4 - 17</t>
  </si>
  <si>
    <t>4 - 13</t>
  </si>
  <si>
    <t>108 - 148</t>
  </si>
  <si>
    <t>LW/FDI/PLI</t>
  </si>
  <si>
    <t>PLI/LW/FDI/SE/CW</t>
  </si>
  <si>
    <t>8 - 16</t>
  </si>
  <si>
    <t>12 - 13</t>
  </si>
  <si>
    <t>Replacement OGMA 1404 A (58.3 ha)</t>
  </si>
  <si>
    <t>MDWR (53.3 ha), RRZ (0.7 ha)</t>
  </si>
  <si>
    <t>Replacement OGMA 1404 B (53.4 ha)</t>
  </si>
  <si>
    <t>MDWR (31.3 ha), RRZ (5.5 ha)</t>
  </si>
  <si>
    <t>PLI/LW/SE/CW</t>
  </si>
  <si>
    <t>SE/PLI/BL/LW</t>
  </si>
  <si>
    <t>27.9*</t>
  </si>
  <si>
    <t>8 - 17</t>
  </si>
  <si>
    <t>29.9*</t>
  </si>
  <si>
    <t>Original OGMA A (58.6 ha)</t>
  </si>
  <si>
    <t>Original OGMA B (53.4 ha)</t>
  </si>
  <si>
    <t>MS dm 1</t>
  </si>
  <si>
    <t>IDF mw 1</t>
  </si>
  <si>
    <t>ICH mk 1</t>
  </si>
  <si>
    <t>ESSF dc 1</t>
  </si>
  <si>
    <t>PLI/SE/BL</t>
  </si>
  <si>
    <t>25.6 - 29.3</t>
  </si>
  <si>
    <t>PL/SE/FD/BL</t>
  </si>
  <si>
    <t>SE/PLI/BL/AT</t>
  </si>
  <si>
    <t>SE/PLI/BL</t>
  </si>
  <si>
    <t>PL/SE/AT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</si>
</sst>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_(* #,##0.0_);_(* \(#,##0.0\);_(* &quot;-&quot;??_);_(@_)"/>
  </numFmts>
  <fonts count="9" x14ac:knownFonts="1">
    <font>
      <sz val="11"/>
      <color theme="1"/>
      <name val="Calibri"/>
      <family val="2"/>
      <scheme val="minor"/>
    </font>
    <font>
      <b/>
      <sz val="11"/>
      <color theme="0"/>
      <name val="Calibri"/>
      <family val="2"/>
      <scheme val="minor"/>
    </font>
    <font>
      <b/>
      <sz val="11"/>
      <color theme="1"/>
      <name val="Calibri"/>
      <family val="2"/>
      <scheme val="minor"/>
    </font>
    <font>
      <b/>
      <sz val="14"/>
      <color theme="0"/>
      <name val="Calibri"/>
      <family val="2"/>
      <scheme val="minor"/>
    </font>
    <font>
      <b/>
      <sz val="11"/>
      <color theme="9" tint="-0.249977111117893"/>
      <name val="Calibri"/>
      <family val="2"/>
      <scheme val="minor"/>
    </font>
    <font>
      <sz val="11"/>
      <name val="Calibri"/>
      <family val="2"/>
      <scheme val="minor"/>
    </font>
    <font>
      <sz val="11"/>
      <color theme="7"/>
      <name val="Calibri"/>
      <family val="2"/>
      <scheme val="minor"/>
    </font>
    <font>
      <b/>
      <i/>
      <sz val="11"/>
      <color theme="7"/>
      <name val="Calibri"/>
      <family val="2"/>
      <scheme val="minor"/>
    </font>
    <font>
      <b/>
      <sz val="11"/>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9"/>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6"/>
        <bgColor indexed="64"/>
      </patternFill>
    </fill>
    <fill>
      <patternFill patternType="solid">
        <fgColor theme="4"/>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78B832"/>
        <bgColor indexed="64"/>
      </patternFill>
    </fill>
    <fill>
      <patternFill patternType="solid">
        <fgColor rgb="FF92D050"/>
        <bgColor indexed="64"/>
      </patternFill>
    </fill>
    <fill>
      <patternFill patternType="solid">
        <fgColor rgb="FFF402C6"/>
        <bgColor indexed="64"/>
      </patternFill>
    </fill>
  </fills>
  <borders count="84">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dotted">
        <color indexed="64"/>
      </left>
      <right style="medium">
        <color indexed="64"/>
      </right>
      <top style="thin">
        <color indexed="64"/>
      </top>
      <bottom style="medium">
        <color indexed="64"/>
      </bottom>
      <diagonal/>
    </border>
    <border>
      <left/>
      <right style="dotted">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dotted">
        <color indexed="64"/>
      </left>
      <right style="medium">
        <color indexed="64"/>
      </right>
      <top style="thin">
        <color indexed="64"/>
      </top>
      <bottom style="thin">
        <color indexed="64"/>
      </bottom>
      <diagonal/>
    </border>
    <border>
      <left/>
      <right style="dotted">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style="thin">
        <color indexed="64"/>
      </bottom>
      <diagonal/>
    </border>
    <border>
      <left style="thin">
        <color indexed="64"/>
      </left>
      <right style="dotted">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medium">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dotted">
        <color indexed="64"/>
      </right>
      <top/>
      <bottom style="thin">
        <color indexed="64"/>
      </bottom>
      <diagonal/>
    </border>
    <border>
      <left/>
      <right style="dotted">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tted">
        <color indexed="64"/>
      </left>
      <right style="thin">
        <color indexed="64"/>
      </right>
      <top style="medium">
        <color indexed="64"/>
      </top>
      <bottom style="thin">
        <color indexed="64"/>
      </bottom>
      <diagonal/>
    </border>
    <border>
      <left style="dotted">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tted">
        <color indexed="64"/>
      </left>
      <right/>
      <top style="medium">
        <color indexed="64"/>
      </top>
      <bottom style="thin">
        <color indexed="64"/>
      </bottom>
      <diagonal/>
    </border>
    <border>
      <left style="dotted">
        <color indexed="64"/>
      </left>
      <right/>
      <top style="thin">
        <color indexed="64"/>
      </top>
      <bottom style="thin">
        <color indexed="64"/>
      </bottom>
      <diagonal/>
    </border>
    <border>
      <left style="dotted">
        <color indexed="64"/>
      </left>
      <right/>
      <top style="thin">
        <color indexed="64"/>
      </top>
      <bottom style="medium">
        <color indexed="64"/>
      </bottom>
      <diagonal/>
    </border>
    <border>
      <left style="dotted">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dotted">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dotted">
        <color indexed="64"/>
      </left>
      <right style="thin">
        <color indexed="64"/>
      </right>
      <top style="thin">
        <color indexed="64"/>
      </top>
      <bottom style="medium">
        <color indexed="64"/>
      </bottom>
      <diagonal/>
    </border>
    <border>
      <left style="dotted">
        <color indexed="64"/>
      </left>
      <right style="thin">
        <color indexed="64"/>
      </right>
      <top/>
      <bottom style="thin">
        <color indexed="64"/>
      </bottom>
      <diagonal/>
    </border>
  </borders>
  <cellStyleXfs count="1">
    <xf numFmtId="0" fontId="0" fillId="0" borderId="0"/>
  </cellStyleXfs>
  <cellXfs count="459">
    <xf numFmtId="0" fontId="0" fillId="0" borderId="0" xfId="0"/>
    <xf numFmtId="0" fontId="2" fillId="0" borderId="0" xfId="0" applyFont="1"/>
    <xf numFmtId="0" fontId="0" fillId="0" borderId="0" xfId="0" applyAlignment="1">
      <alignment vertical="center"/>
    </xf>
    <xf numFmtId="0" fontId="2" fillId="0" borderId="12" xfId="0" applyFont="1" applyFill="1" applyBorder="1" applyAlignment="1">
      <alignment vertical="center"/>
    </xf>
    <xf numFmtId="0" fontId="0" fillId="0" borderId="13" xfId="0" applyBorder="1" applyAlignment="1">
      <alignment horizontal="center"/>
    </xf>
    <xf numFmtId="0" fontId="0" fillId="0" borderId="17" xfId="0" applyBorder="1" applyAlignment="1">
      <alignment horizontal="center"/>
    </xf>
    <xf numFmtId="0" fontId="2" fillId="0" borderId="18" xfId="0" applyFont="1" applyFill="1" applyBorder="1"/>
    <xf numFmtId="0" fontId="0" fillId="0" borderId="19" xfId="0" applyBorder="1" applyAlignment="1">
      <alignment horizontal="center"/>
    </xf>
    <xf numFmtId="0" fontId="2" fillId="0" borderId="18" xfId="0" applyFont="1" applyBorder="1"/>
    <xf numFmtId="164" fontId="0" fillId="2" borderId="20" xfId="0" applyNumberFormat="1" applyFill="1" applyBorder="1" applyAlignment="1">
      <alignment horizontal="center"/>
    </xf>
    <xf numFmtId="164" fontId="0" fillId="2" borderId="21" xfId="0" applyNumberFormat="1" applyFill="1" applyBorder="1" applyAlignment="1">
      <alignment horizontal="center"/>
    </xf>
    <xf numFmtId="164" fontId="0" fillId="2" borderId="22" xfId="0" applyNumberFormat="1" applyFill="1" applyBorder="1" applyAlignment="1">
      <alignment horizontal="center"/>
    </xf>
    <xf numFmtId="0" fontId="2" fillId="2" borderId="23" xfId="0" applyFont="1" applyFill="1" applyBorder="1"/>
    <xf numFmtId="0" fontId="0" fillId="0" borderId="7" xfId="0" applyBorder="1" applyAlignment="1">
      <alignment horizontal="center"/>
    </xf>
    <xf numFmtId="0" fontId="0" fillId="0" borderId="11" xfId="0" applyBorder="1" applyAlignment="1">
      <alignment horizontal="center"/>
    </xf>
    <xf numFmtId="0" fontId="0" fillId="0" borderId="24" xfId="0" applyBorder="1" applyAlignment="1">
      <alignment horizontal="center"/>
    </xf>
    <xf numFmtId="0" fontId="2" fillId="0" borderId="12" xfId="0" applyFont="1" applyBorder="1"/>
    <xf numFmtId="0" fontId="0" fillId="0" borderId="17" xfId="0" applyBorder="1" applyAlignment="1">
      <alignment horizontal="center" wrapText="1"/>
    </xf>
    <xf numFmtId="0" fontId="0" fillId="0" borderId="19" xfId="0" applyBorder="1" applyAlignment="1">
      <alignment horizontal="center" wrapText="1"/>
    </xf>
    <xf numFmtId="0" fontId="2" fillId="0" borderId="18" xfId="0" applyFont="1" applyBorder="1" applyAlignment="1">
      <alignment wrapText="1"/>
    </xf>
    <xf numFmtId="164" fontId="0" fillId="2" borderId="25" xfId="0" applyNumberFormat="1" applyFill="1" applyBorder="1" applyAlignment="1">
      <alignment horizontal="center"/>
    </xf>
    <xf numFmtId="164" fontId="0" fillId="2" borderId="26" xfId="0" applyNumberFormat="1" applyFill="1" applyBorder="1" applyAlignment="1">
      <alignment horizontal="center"/>
    </xf>
    <xf numFmtId="164" fontId="0" fillId="2" borderId="27" xfId="0" applyNumberFormat="1" applyFill="1" applyBorder="1" applyAlignment="1">
      <alignment horizontal="center"/>
    </xf>
    <xf numFmtId="0" fontId="1" fillId="3" borderId="32" xfId="0" applyFont="1" applyFill="1" applyBorder="1"/>
    <xf numFmtId="0" fontId="2" fillId="0" borderId="35" xfId="0" applyFont="1" applyBorder="1"/>
    <xf numFmtId="0" fontId="2" fillId="0" borderId="38" xfId="0" applyFont="1" applyBorder="1"/>
    <xf numFmtId="164" fontId="0" fillId="0" borderId="41" xfId="0" applyNumberFormat="1" applyBorder="1" applyAlignment="1">
      <alignment horizontal="left"/>
    </xf>
    <xf numFmtId="164" fontId="0" fillId="0" borderId="42" xfId="0" applyNumberFormat="1" applyBorder="1" applyAlignment="1">
      <alignment horizontal="left"/>
    </xf>
    <xf numFmtId="0" fontId="0" fillId="0" borderId="0" xfId="0" applyAlignment="1">
      <alignment wrapText="1"/>
    </xf>
    <xf numFmtId="164" fontId="0" fillId="0" borderId="0" xfId="0" applyNumberFormat="1" applyBorder="1"/>
    <xf numFmtId="0" fontId="0" fillId="0" borderId="55" xfId="0" applyBorder="1"/>
    <xf numFmtId="164" fontId="0" fillId="0" borderId="55" xfId="0" applyNumberFormat="1" applyBorder="1" applyAlignment="1">
      <alignment horizontal="right"/>
    </xf>
    <xf numFmtId="164" fontId="0" fillId="0" borderId="55" xfId="0" applyNumberFormat="1" applyBorder="1"/>
    <xf numFmtId="0" fontId="2" fillId="0" borderId="0" xfId="0" applyFont="1" applyFill="1" applyBorder="1" applyAlignment="1">
      <alignment horizontal="left" vertical="top" wrapText="1"/>
    </xf>
    <xf numFmtId="0" fontId="0" fillId="0" borderId="60" xfId="0" applyBorder="1" applyAlignment="1">
      <alignment wrapText="1"/>
    </xf>
    <xf numFmtId="0" fontId="0" fillId="0" borderId="61" xfId="0" applyBorder="1" applyAlignment="1">
      <alignment wrapText="1"/>
    </xf>
    <xf numFmtId="0" fontId="1" fillId="3" borderId="59" xfId="0" applyFont="1" applyFill="1" applyBorder="1" applyAlignment="1">
      <alignment wrapText="1"/>
    </xf>
    <xf numFmtId="0" fontId="0" fillId="0" borderId="0" xfId="0" applyFill="1" applyBorder="1"/>
    <xf numFmtId="164" fontId="0" fillId="2" borderId="27" xfId="0" applyNumberFormat="1" applyFill="1" applyBorder="1" applyAlignment="1"/>
    <xf numFmtId="164" fontId="0" fillId="2" borderId="26" xfId="0" applyNumberFormat="1" applyFill="1" applyBorder="1" applyAlignment="1"/>
    <xf numFmtId="164" fontId="0" fillId="2" borderId="62" xfId="0" applyNumberFormat="1" applyFill="1" applyBorder="1" applyAlignment="1">
      <alignment horizontal="center"/>
    </xf>
    <xf numFmtId="0" fontId="0" fillId="0" borderId="19" xfId="0" applyBorder="1" applyAlignment="1"/>
    <xf numFmtId="0" fontId="0" fillId="0" borderId="17" xfId="0" applyBorder="1" applyAlignment="1"/>
    <xf numFmtId="0" fontId="0" fillId="0" borderId="63" xfId="0" applyBorder="1" applyAlignment="1"/>
    <xf numFmtId="0" fontId="0" fillId="0" borderId="63" xfId="0" applyBorder="1" applyAlignment="1">
      <alignment horizontal="center"/>
    </xf>
    <xf numFmtId="0" fontId="0" fillId="0" borderId="24" xfId="0" applyBorder="1" applyAlignment="1">
      <alignment vertical="center"/>
    </xf>
    <xf numFmtId="0" fontId="0" fillId="0" borderId="11" xfId="0" applyBorder="1" applyAlignment="1">
      <alignment vertical="center"/>
    </xf>
    <xf numFmtId="0" fontId="0" fillId="0" borderId="13" xfId="0" applyBorder="1" applyAlignment="1"/>
    <xf numFmtId="0" fontId="0" fillId="0" borderId="7" xfId="0" applyBorder="1" applyAlignment="1">
      <alignment vertical="center"/>
    </xf>
    <xf numFmtId="0" fontId="0" fillId="0" borderId="24"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164" fontId="0" fillId="2" borderId="27" xfId="0" applyNumberFormat="1" applyFill="1" applyBorder="1" applyAlignment="1">
      <alignment horizontal="center" vertical="center"/>
    </xf>
    <xf numFmtId="164" fontId="0" fillId="2" borderId="49" xfId="0" applyNumberFormat="1" applyFill="1" applyBorder="1" applyAlignment="1">
      <alignment horizontal="center" vertical="center"/>
    </xf>
    <xf numFmtId="164" fontId="0" fillId="2" borderId="26" xfId="0" applyNumberFormat="1" applyFill="1" applyBorder="1" applyAlignment="1">
      <alignment horizontal="center" vertical="center"/>
    </xf>
    <xf numFmtId="164" fontId="0" fillId="2" borderId="62" xfId="0" applyNumberFormat="1" applyFill="1" applyBorder="1" applyAlignment="1">
      <alignment horizontal="center" vertical="center"/>
    </xf>
    <xf numFmtId="164" fontId="0" fillId="2" borderId="25" xfId="0" applyNumberFormat="1" applyFill="1" applyBorder="1" applyAlignment="1">
      <alignment horizontal="center" vertical="center"/>
    </xf>
    <xf numFmtId="0" fontId="0" fillId="0" borderId="19"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63" xfId="0"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wrapText="1"/>
    </xf>
    <xf numFmtId="0" fontId="0" fillId="0" borderId="14" xfId="0" applyBorder="1" applyAlignment="1">
      <alignment horizontal="center" vertical="center" wrapText="1"/>
    </xf>
    <xf numFmtId="0" fontId="0" fillId="0" borderId="17" xfId="0" applyBorder="1" applyAlignment="1">
      <alignment horizontal="center" vertical="center" wrapText="1"/>
    </xf>
    <xf numFmtId="164" fontId="0" fillId="2" borderId="22" xfId="0" applyNumberFormat="1" applyFill="1" applyBorder="1" applyAlignment="1">
      <alignment horizontal="center" vertical="center"/>
    </xf>
    <xf numFmtId="164" fontId="0" fillId="2" borderId="48" xfId="0" applyNumberFormat="1" applyFill="1" applyBorder="1" applyAlignment="1">
      <alignment horizontal="center" vertical="center"/>
    </xf>
    <xf numFmtId="164" fontId="0" fillId="2" borderId="21" xfId="0" applyNumberFormat="1" applyFill="1" applyBorder="1" applyAlignment="1">
      <alignment horizontal="center" vertical="center"/>
    </xf>
    <xf numFmtId="164" fontId="0" fillId="2" borderId="20" xfId="0" applyNumberFormat="1" applyFill="1" applyBorder="1" applyAlignment="1">
      <alignment horizontal="center" vertical="center"/>
    </xf>
    <xf numFmtId="0" fontId="2" fillId="0" borderId="18" xfId="0" applyFont="1" applyBorder="1" applyAlignment="1">
      <alignment vertical="center" wrapText="1"/>
    </xf>
    <xf numFmtId="0" fontId="0" fillId="0" borderId="11" xfId="0" applyBorder="1" applyAlignment="1">
      <alignment horizontal="center" vertical="center" wrapText="1"/>
    </xf>
    <xf numFmtId="0" fontId="0" fillId="0" borderId="24" xfId="0" applyBorder="1" applyAlignment="1">
      <alignment horizontal="center" vertical="center" wrapText="1"/>
    </xf>
    <xf numFmtId="0" fontId="0" fillId="0" borderId="10" xfId="0" applyBorder="1" applyAlignment="1">
      <alignment horizontal="center" vertical="center" wrapText="1"/>
    </xf>
    <xf numFmtId="0" fontId="0" fillId="0" borderId="36" xfId="0" applyBorder="1" applyAlignment="1">
      <alignment horizontal="left"/>
    </xf>
    <xf numFmtId="0" fontId="0" fillId="0" borderId="33" xfId="0" applyBorder="1" applyAlignment="1">
      <alignment horizontal="left"/>
    </xf>
    <xf numFmtId="0" fontId="1" fillId="3" borderId="30" xfId="0" applyFont="1" applyFill="1" applyBorder="1" applyAlignment="1">
      <alignment horizontal="center"/>
    </xf>
    <xf numFmtId="0" fontId="2" fillId="0" borderId="18" xfId="0" applyFont="1" applyBorder="1" applyAlignment="1">
      <alignment vertical="center"/>
    </xf>
    <xf numFmtId="0" fontId="0" fillId="0" borderId="54" xfId="0" applyBorder="1" applyAlignment="1">
      <alignment horizontal="center" vertical="center"/>
    </xf>
    <xf numFmtId="0" fontId="0" fillId="0" borderId="0" xfId="0" applyAlignment="1">
      <alignment vertical="center" wrapText="1"/>
    </xf>
    <xf numFmtId="0" fontId="1" fillId="8" borderId="47" xfId="0" applyFont="1" applyFill="1" applyBorder="1" applyAlignment="1">
      <alignment horizontal="center" vertical="center"/>
    </xf>
    <xf numFmtId="0" fontId="1" fillId="8" borderId="39" xfId="0" applyFont="1" applyFill="1" applyBorder="1" applyAlignment="1">
      <alignment horizontal="center" vertical="center"/>
    </xf>
    <xf numFmtId="0" fontId="1" fillId="8" borderId="39" xfId="0" applyFont="1" applyFill="1" applyBorder="1" applyAlignment="1">
      <alignment horizontal="center" vertical="center" wrapText="1"/>
    </xf>
    <xf numFmtId="0" fontId="1" fillId="8" borderId="53" xfId="0" applyFont="1" applyFill="1" applyBorder="1" applyAlignment="1">
      <alignment horizontal="center" vertical="center" wrapText="1"/>
    </xf>
    <xf numFmtId="164" fontId="0" fillId="0" borderId="0" xfId="0" applyNumberFormat="1" applyBorder="1" applyAlignment="1">
      <alignment horizontal="center" vertical="center"/>
    </xf>
    <xf numFmtId="0" fontId="0" fillId="0" borderId="47" xfId="0" applyBorder="1" applyAlignment="1">
      <alignment horizontal="center" vertical="center"/>
    </xf>
    <xf numFmtId="164" fontId="0" fillId="0" borderId="39" xfId="0" applyNumberFormat="1" applyBorder="1" applyAlignment="1">
      <alignment horizontal="center" vertical="center"/>
    </xf>
    <xf numFmtId="0" fontId="0" fillId="0" borderId="67" xfId="0" applyBorder="1" applyAlignment="1">
      <alignment vertical="center" wrapText="1"/>
    </xf>
    <xf numFmtId="0" fontId="0" fillId="0" borderId="68" xfId="0" applyBorder="1" applyAlignment="1">
      <alignment vertical="center" wrapText="1"/>
    </xf>
    <xf numFmtId="0" fontId="0" fillId="0" borderId="0" xfId="0" applyBorder="1" applyAlignment="1">
      <alignment horizontal="center" vertical="center"/>
    </xf>
    <xf numFmtId="0" fontId="0" fillId="0" borderId="39" xfId="0" applyBorder="1" applyAlignment="1">
      <alignment horizontal="center" vertical="center"/>
    </xf>
    <xf numFmtId="164" fontId="0" fillId="0" borderId="55" xfId="0" applyNumberFormat="1" applyBorder="1" applyAlignment="1">
      <alignment horizontal="center" vertical="center"/>
    </xf>
    <xf numFmtId="164" fontId="0" fillId="0" borderId="53" xfId="0" applyNumberFormat="1" applyBorder="1" applyAlignment="1">
      <alignment horizontal="center" vertical="center"/>
    </xf>
    <xf numFmtId="0" fontId="0" fillId="2" borderId="50" xfId="0" applyFill="1" applyBorder="1" applyAlignment="1">
      <alignment horizontal="center" vertical="center"/>
    </xf>
    <xf numFmtId="0" fontId="0" fillId="2" borderId="51" xfId="0" applyFill="1" applyBorder="1" applyAlignment="1">
      <alignment horizontal="center" vertical="center"/>
    </xf>
    <xf numFmtId="164" fontId="0" fillId="2" borderId="51" xfId="0" applyNumberFormat="1" applyFill="1" applyBorder="1" applyAlignment="1">
      <alignment horizontal="center" vertical="center"/>
    </xf>
    <xf numFmtId="164" fontId="0" fillId="2" borderId="52" xfId="0" applyNumberFormat="1" applyFill="1" applyBorder="1" applyAlignment="1">
      <alignment horizontal="center" vertical="center"/>
    </xf>
    <xf numFmtId="0" fontId="0" fillId="2" borderId="66" xfId="0" applyFill="1" applyBorder="1" applyAlignment="1">
      <alignment vertical="center" wrapText="1"/>
    </xf>
    <xf numFmtId="0" fontId="2" fillId="0" borderId="12" xfId="0" applyFont="1" applyBorder="1" applyAlignment="1">
      <alignment vertical="center"/>
    </xf>
    <xf numFmtId="164" fontId="0" fillId="0" borderId="11" xfId="0" applyNumberFormat="1" applyBorder="1" applyAlignment="1">
      <alignment horizontal="center" vertical="center"/>
    </xf>
    <xf numFmtId="0" fontId="0" fillId="0" borderId="16" xfId="0" applyBorder="1" applyAlignment="1">
      <alignment horizontal="center" vertical="center"/>
    </xf>
    <xf numFmtId="0" fontId="0" fillId="0" borderId="70" xfId="0" applyBorder="1" applyAlignment="1">
      <alignment horizontal="center" vertical="center"/>
    </xf>
    <xf numFmtId="0" fontId="2" fillId="2" borderId="23" xfId="0" applyFont="1" applyFill="1" applyBorder="1" applyAlignment="1">
      <alignment vertical="center"/>
    </xf>
    <xf numFmtId="0" fontId="2" fillId="0" borderId="18" xfId="0" applyFont="1" applyFill="1" applyBorder="1" applyAlignment="1">
      <alignment vertical="center"/>
    </xf>
    <xf numFmtId="0" fontId="2" fillId="0" borderId="36" xfId="0" applyFont="1" applyBorder="1" applyAlignment="1">
      <alignment horizontal="left"/>
    </xf>
    <xf numFmtId="0" fontId="2" fillId="0" borderId="33" xfId="0" applyFont="1" applyBorder="1" applyAlignment="1">
      <alignment horizontal="left"/>
    </xf>
    <xf numFmtId="164" fontId="0" fillId="2" borderId="69" xfId="0" applyNumberFormat="1" applyFill="1" applyBorder="1" applyAlignment="1">
      <alignment horizontal="center"/>
    </xf>
    <xf numFmtId="0" fontId="0" fillId="0" borderId="70" xfId="0" applyBorder="1" applyAlignment="1">
      <alignment horizontal="center"/>
    </xf>
    <xf numFmtId="0" fontId="0" fillId="0" borderId="70" xfId="0" applyBorder="1" applyAlignment="1">
      <alignment horizontal="center" vertical="center"/>
    </xf>
    <xf numFmtId="0" fontId="0" fillId="0" borderId="70" xfId="0" applyBorder="1" applyAlignment="1">
      <alignment horizontal="center" vertical="center" wrapText="1"/>
    </xf>
    <xf numFmtId="0" fontId="0" fillId="0" borderId="0" xfId="0" applyFill="1" applyBorder="1" applyAlignment="1">
      <alignment horizontal="center"/>
    </xf>
    <xf numFmtId="0" fontId="0" fillId="0" borderId="13" xfId="0" applyBorder="1" applyAlignment="1">
      <alignment horizontal="center" vertical="center" wrapText="1"/>
    </xf>
    <xf numFmtId="164" fontId="0" fillId="2" borderId="72" xfId="0" applyNumberFormat="1" applyFill="1" applyBorder="1" applyAlignment="1">
      <alignment horizontal="center"/>
    </xf>
    <xf numFmtId="0" fontId="0" fillId="0" borderId="15" xfId="0" applyBorder="1" applyAlignment="1">
      <alignment horizontal="center"/>
    </xf>
    <xf numFmtId="0" fontId="2" fillId="0" borderId="36" xfId="0" applyFont="1" applyBorder="1" applyAlignment="1">
      <alignment horizontal="left"/>
    </xf>
    <xf numFmtId="0" fontId="2" fillId="0" borderId="33" xfId="0" applyFont="1" applyBorder="1" applyAlignment="1">
      <alignment horizontal="left"/>
    </xf>
    <xf numFmtId="0" fontId="0" fillId="0" borderId="44" xfId="0" applyBorder="1" applyAlignment="1">
      <alignment horizontal="center" vertical="center"/>
    </xf>
    <xf numFmtId="164" fontId="0" fillId="2" borderId="69" xfId="0" applyNumberFormat="1" applyFill="1" applyBorder="1" applyAlignment="1">
      <alignment horizontal="center"/>
    </xf>
    <xf numFmtId="0" fontId="0" fillId="0" borderId="70" xfId="0" applyBorder="1" applyAlignment="1">
      <alignment horizontal="center" vertical="center"/>
    </xf>
    <xf numFmtId="0" fontId="0" fillId="0" borderId="70" xfId="0" applyBorder="1" applyAlignment="1">
      <alignment horizontal="center" vertical="center" wrapText="1"/>
    </xf>
    <xf numFmtId="0" fontId="0" fillId="0" borderId="43" xfId="0" applyBorder="1" applyAlignment="1">
      <alignment horizontal="center" vertical="center"/>
    </xf>
    <xf numFmtId="0" fontId="0" fillId="0" borderId="71" xfId="0"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xf>
    <xf numFmtId="164" fontId="0" fillId="0" borderId="0" xfId="0" applyNumberFormat="1" applyFill="1" applyBorder="1"/>
    <xf numFmtId="164" fontId="0" fillId="2" borderId="73" xfId="0" applyNumberFormat="1" applyFill="1" applyBorder="1" applyAlignment="1">
      <alignment horizontal="center" vertical="center"/>
    </xf>
    <xf numFmtId="0" fontId="0" fillId="0" borderId="43" xfId="0" applyBorder="1" applyAlignment="1">
      <alignment horizontal="center" vertical="center" wrapText="1"/>
    </xf>
    <xf numFmtId="164" fontId="0" fillId="2" borderId="39" xfId="0" applyNumberFormat="1" applyFill="1" applyBorder="1" applyAlignment="1">
      <alignment horizontal="center"/>
    </xf>
    <xf numFmtId="164" fontId="0" fillId="2" borderId="48" xfId="0" applyNumberFormat="1" applyFill="1" applyBorder="1" applyAlignment="1">
      <alignment horizontal="center"/>
    </xf>
    <xf numFmtId="0" fontId="0" fillId="0" borderId="0" xfId="0" applyFill="1"/>
    <xf numFmtId="0" fontId="0" fillId="0" borderId="7" xfId="0" applyBorder="1" applyAlignment="1">
      <alignment horizontal="center" vertical="center" wrapText="1"/>
    </xf>
    <xf numFmtId="164" fontId="0" fillId="2" borderId="72" xfId="0" applyNumberFormat="1" applyFill="1" applyBorder="1" applyAlignment="1">
      <alignment horizontal="center" vertical="center"/>
    </xf>
    <xf numFmtId="0" fontId="0" fillId="0" borderId="43" xfId="0" applyBorder="1" applyAlignment="1"/>
    <xf numFmtId="164" fontId="0" fillId="2" borderId="73" xfId="0" applyNumberFormat="1" applyFill="1" applyBorder="1" applyAlignment="1"/>
    <xf numFmtId="0" fontId="0" fillId="0" borderId="44" xfId="0" applyBorder="1" applyAlignment="1">
      <alignment vertical="center"/>
    </xf>
    <xf numFmtId="165" fontId="0" fillId="0" borderId="0" xfId="0" applyNumberFormat="1"/>
    <xf numFmtId="165" fontId="0" fillId="0" borderId="74" xfId="0" applyNumberFormat="1" applyFill="1" applyBorder="1"/>
    <xf numFmtId="0" fontId="2" fillId="4" borderId="58" xfId="0" applyFont="1" applyFill="1" applyBorder="1"/>
    <xf numFmtId="164" fontId="2" fillId="4" borderId="29" xfId="0" applyNumberFormat="1" applyFont="1" applyFill="1" applyBorder="1"/>
    <xf numFmtId="164" fontId="2" fillId="4" borderId="31" xfId="0" applyNumberFormat="1" applyFont="1" applyFill="1" applyBorder="1" applyAlignment="1">
      <alignment horizontal="right"/>
    </xf>
    <xf numFmtId="165" fontId="2" fillId="4" borderId="75" xfId="0" applyNumberFormat="1" applyFont="1" applyFill="1" applyBorder="1"/>
    <xf numFmtId="164" fontId="2" fillId="4" borderId="31" xfId="0" applyNumberFormat="1" applyFont="1" applyFill="1" applyBorder="1"/>
    <xf numFmtId="0" fontId="0" fillId="0" borderId="5" xfId="0" applyFill="1" applyBorder="1"/>
    <xf numFmtId="165" fontId="0" fillId="0" borderId="41" xfId="0" applyNumberFormat="1" applyBorder="1" applyAlignment="1">
      <alignment vertical="center"/>
    </xf>
    <xf numFmtId="0" fontId="0" fillId="0" borderId="56" xfId="0" applyBorder="1"/>
    <xf numFmtId="165" fontId="0" fillId="0" borderId="74" xfId="0" applyNumberFormat="1" applyBorder="1" applyAlignment="1">
      <alignment vertical="center"/>
    </xf>
    <xf numFmtId="0" fontId="0" fillId="0" borderId="3" xfId="0" applyBorder="1"/>
    <xf numFmtId="0" fontId="0" fillId="0" borderId="2" xfId="0" applyFill="1" applyBorder="1"/>
    <xf numFmtId="164" fontId="0" fillId="0" borderId="34" xfId="0" applyNumberFormat="1" applyBorder="1"/>
    <xf numFmtId="165" fontId="0" fillId="0" borderId="42" xfId="0" applyNumberFormat="1" applyBorder="1" applyAlignment="1">
      <alignment vertical="center"/>
    </xf>
    <xf numFmtId="165" fontId="2" fillId="4" borderId="75" xfId="0" applyNumberFormat="1" applyFont="1" applyFill="1" applyBorder="1" applyAlignment="1">
      <alignment vertical="center"/>
    </xf>
    <xf numFmtId="0" fontId="0" fillId="0" borderId="6" xfId="0" applyFill="1" applyBorder="1"/>
    <xf numFmtId="0" fontId="0" fillId="0" borderId="37" xfId="0" applyBorder="1"/>
    <xf numFmtId="0" fontId="0" fillId="0" borderId="3" xfId="0" applyFill="1" applyBorder="1"/>
    <xf numFmtId="0" fontId="0" fillId="0" borderId="2" xfId="0" applyBorder="1"/>
    <xf numFmtId="0" fontId="0" fillId="0" borderId="34" xfId="0" applyBorder="1"/>
    <xf numFmtId="164" fontId="0" fillId="2" borderId="49" xfId="0" applyNumberFormat="1" applyFill="1" applyBorder="1" applyAlignment="1">
      <alignment horizontal="center"/>
    </xf>
    <xf numFmtId="0" fontId="0" fillId="0" borderId="14" xfId="0" applyBorder="1" applyAlignment="1">
      <alignment horizontal="center" vertical="center" wrapText="1"/>
    </xf>
    <xf numFmtId="0" fontId="0" fillId="0" borderId="8" xfId="0" applyBorder="1" applyAlignment="1">
      <alignment horizontal="center" vertical="center"/>
    </xf>
    <xf numFmtId="0" fontId="0" fillId="0" borderId="14" xfId="0" applyBorder="1" applyAlignment="1">
      <alignment horizontal="center" vertical="center"/>
    </xf>
    <xf numFmtId="164" fontId="2" fillId="0" borderId="41" xfId="0" applyNumberFormat="1" applyFont="1" applyBorder="1" applyAlignment="1">
      <alignment horizontal="center"/>
    </xf>
    <xf numFmtId="164" fontId="2" fillId="0" borderId="42" xfId="0" applyNumberFormat="1" applyFont="1" applyBorder="1" applyAlignment="1">
      <alignment horizontal="center"/>
    </xf>
    <xf numFmtId="0" fontId="2" fillId="0" borderId="41" xfId="0" applyFont="1" applyBorder="1" applyAlignment="1">
      <alignment horizontal="center"/>
    </xf>
    <xf numFmtId="0" fontId="2" fillId="0" borderId="42" xfId="0" applyFont="1" applyBorder="1" applyAlignment="1">
      <alignment horizontal="center"/>
    </xf>
    <xf numFmtId="164" fontId="2" fillId="0" borderId="42" xfId="0" applyNumberFormat="1" applyFont="1" applyFill="1" applyBorder="1" applyAlignment="1">
      <alignment horizontal="center"/>
    </xf>
    <xf numFmtId="0" fontId="0" fillId="0" borderId="8" xfId="0" applyBorder="1" applyAlignment="1">
      <alignment horizontal="center" vertical="center" wrapText="1"/>
    </xf>
    <xf numFmtId="0" fontId="0" fillId="0" borderId="44" xfId="0" applyBorder="1" applyAlignment="1">
      <alignment horizontal="center" vertical="center" wrapText="1"/>
    </xf>
    <xf numFmtId="0" fontId="0" fillId="0" borderId="43" xfId="0" applyBorder="1" applyAlignment="1">
      <alignment horizontal="center"/>
    </xf>
    <xf numFmtId="0" fontId="0" fillId="0" borderId="14" xfId="0" applyBorder="1" applyAlignment="1">
      <alignment horizontal="center" vertical="center" wrapText="1"/>
    </xf>
    <xf numFmtId="164" fontId="0" fillId="2" borderId="64" xfId="0" applyNumberFormat="1" applyFill="1" applyBorder="1" applyAlignment="1">
      <alignment horizontal="center"/>
    </xf>
    <xf numFmtId="164" fontId="0" fillId="2" borderId="49" xfId="0" applyNumberFormat="1" applyFill="1" applyBorder="1" applyAlignment="1">
      <alignment horizontal="center"/>
    </xf>
    <xf numFmtId="164" fontId="0" fillId="2" borderId="69" xfId="0" applyNumberFormat="1" applyFill="1" applyBorder="1" applyAlignment="1">
      <alignment horizontal="center"/>
    </xf>
    <xf numFmtId="164" fontId="0" fillId="2" borderId="73" xfId="0" applyNumberFormat="1" applyFill="1" applyBorder="1" applyAlignment="1">
      <alignment horizontal="center"/>
    </xf>
    <xf numFmtId="0" fontId="0" fillId="0" borderId="14" xfId="0" applyBorder="1" applyAlignment="1">
      <alignment horizontal="center" vertical="center"/>
    </xf>
    <xf numFmtId="0" fontId="0" fillId="0" borderId="43" xfId="0" applyBorder="1" applyAlignment="1">
      <alignment horizontal="center" vertical="center"/>
    </xf>
    <xf numFmtId="0" fontId="0" fillId="0" borderId="70" xfId="0"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164" fontId="2" fillId="0" borderId="4" xfId="0" applyNumberFormat="1" applyFont="1" applyBorder="1" applyAlignment="1">
      <alignment horizontal="center"/>
    </xf>
    <xf numFmtId="164" fontId="0" fillId="2" borderId="73" xfId="0" applyNumberFormat="1" applyFill="1" applyBorder="1" applyAlignment="1">
      <alignment horizontal="center" vertical="center"/>
    </xf>
    <xf numFmtId="0" fontId="0" fillId="0" borderId="43" xfId="0" applyBorder="1" applyAlignment="1">
      <alignment horizontal="center" vertical="center" wrapText="1"/>
    </xf>
    <xf numFmtId="0" fontId="0" fillId="0" borderId="8" xfId="0" applyBorder="1" applyAlignment="1">
      <alignment horizontal="center" vertical="center" wrapText="1"/>
    </xf>
    <xf numFmtId="0" fontId="0" fillId="0" borderId="14" xfId="0" applyBorder="1" applyAlignment="1">
      <alignment horizontal="center" vertical="center" wrapText="1"/>
    </xf>
    <xf numFmtId="164" fontId="0" fillId="2" borderId="69" xfId="0" applyNumberFormat="1" applyFill="1" applyBorder="1" applyAlignment="1">
      <alignment horizontal="center" vertical="center"/>
    </xf>
    <xf numFmtId="164" fontId="0" fillId="2" borderId="65" xfId="0" applyNumberFormat="1" applyFill="1" applyBorder="1" applyAlignment="1">
      <alignment horizontal="center" vertical="center"/>
    </xf>
    <xf numFmtId="0" fontId="0" fillId="0" borderId="40" xfId="0" applyBorder="1" applyAlignment="1">
      <alignment horizontal="center" vertical="center"/>
    </xf>
    <xf numFmtId="164" fontId="0" fillId="2" borderId="49" xfId="0" applyNumberForma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13" xfId="0" applyBorder="1" applyAlignment="1">
      <alignment horizontal="center" wrapText="1"/>
    </xf>
    <xf numFmtId="0" fontId="0" fillId="0" borderId="0" xfId="0" applyFill="1" applyBorder="1" applyAlignment="1">
      <alignment horizontal="center" vertical="center"/>
    </xf>
    <xf numFmtId="0" fontId="0" fillId="0" borderId="16" xfId="0" applyBorder="1" applyAlignment="1">
      <alignment horizontal="center"/>
    </xf>
    <xf numFmtId="0" fontId="0" fillId="0" borderId="14" xfId="0" applyBorder="1" applyAlignment="1">
      <alignment horizontal="center"/>
    </xf>
    <xf numFmtId="0" fontId="0" fillId="0" borderId="43" xfId="0" applyBorder="1" applyAlignment="1">
      <alignment horizontal="center"/>
    </xf>
    <xf numFmtId="164" fontId="0" fillId="2" borderId="46" xfId="0" applyNumberFormat="1" applyFill="1" applyBorder="1" applyAlignment="1">
      <alignment horizontal="center"/>
    </xf>
    <xf numFmtId="164" fontId="0" fillId="2" borderId="49" xfId="0" applyNumberFormat="1" applyFill="1" applyBorder="1" applyAlignment="1">
      <alignment horizontal="center"/>
    </xf>
    <xf numFmtId="0" fontId="0" fillId="0" borderId="43" xfId="0" applyBorder="1" applyAlignment="1">
      <alignment horizontal="center" vertical="center"/>
    </xf>
    <xf numFmtId="164" fontId="0" fillId="2" borderId="73" xfId="0" applyNumberFormat="1" applyFill="1"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4" xfId="0" applyBorder="1" applyAlignment="1">
      <alignment horizontal="center" vertical="center" wrapText="1"/>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0" borderId="70" xfId="0" applyBorder="1" applyAlignment="1">
      <alignment horizontal="center" vertical="center"/>
    </xf>
    <xf numFmtId="0" fontId="0" fillId="0" borderId="15" xfId="0"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0" xfId="0" applyFill="1" applyBorder="1" applyAlignment="1">
      <alignment horizontal="center" vertical="center" wrapText="1"/>
    </xf>
    <xf numFmtId="0" fontId="0" fillId="0" borderId="43" xfId="0" applyBorder="1" applyAlignment="1">
      <alignment horizontal="center"/>
    </xf>
    <xf numFmtId="0" fontId="2" fillId="0" borderId="36" xfId="0" applyFont="1" applyBorder="1" applyAlignment="1">
      <alignment horizontal="left"/>
    </xf>
    <xf numFmtId="0" fontId="2" fillId="0" borderId="33" xfId="0" applyFont="1" applyBorder="1" applyAlignment="1">
      <alignment horizontal="left"/>
    </xf>
    <xf numFmtId="0" fontId="0" fillId="0" borderId="8" xfId="0" applyBorder="1" applyAlignment="1">
      <alignment horizontal="center" vertical="center" wrapText="1"/>
    </xf>
    <xf numFmtId="0" fontId="0" fillId="0" borderId="44" xfId="0" applyBorder="1" applyAlignment="1">
      <alignment horizontal="center" vertical="center" wrapText="1"/>
    </xf>
    <xf numFmtId="164" fontId="0" fillId="2" borderId="73" xfId="0" applyNumberFormat="1" applyFill="1" applyBorder="1" applyAlignment="1">
      <alignment horizontal="center"/>
    </xf>
    <xf numFmtId="0" fontId="0" fillId="0" borderId="14" xfId="0" applyBorder="1" applyAlignment="1">
      <alignment horizontal="center" vertical="center" wrapText="1"/>
    </xf>
    <xf numFmtId="0" fontId="0" fillId="0" borderId="16" xfId="0" applyBorder="1" applyAlignment="1">
      <alignment horizontal="center" vertical="center"/>
    </xf>
    <xf numFmtId="0" fontId="0" fillId="0" borderId="70" xfId="0" applyBorder="1" applyAlignment="1">
      <alignment horizontal="center" vertical="center" wrapText="1"/>
    </xf>
    <xf numFmtId="0" fontId="0" fillId="0" borderId="43" xfId="0" applyBorder="1" applyAlignment="1">
      <alignment horizontal="center" vertical="center" wrapText="1"/>
    </xf>
    <xf numFmtId="0" fontId="0" fillId="0" borderId="43" xfId="0" applyBorder="1" applyAlignment="1">
      <alignment horizontal="center" vertical="center"/>
    </xf>
    <xf numFmtId="164" fontId="2" fillId="0" borderId="4" xfId="0" applyNumberFormat="1" applyFont="1" applyBorder="1" applyAlignment="1">
      <alignment horizontal="center"/>
    </xf>
    <xf numFmtId="164" fontId="0" fillId="2" borderId="69" xfId="0" applyNumberFormat="1" applyFill="1" applyBorder="1" applyAlignment="1">
      <alignment horizontal="center" vertical="center"/>
    </xf>
    <xf numFmtId="164" fontId="0" fillId="2" borderId="65" xfId="0" applyNumberFormat="1" applyFill="1" applyBorder="1" applyAlignment="1">
      <alignment horizontal="center" vertical="center"/>
    </xf>
    <xf numFmtId="0" fontId="0" fillId="0" borderId="40" xfId="0" applyBorder="1" applyAlignment="1">
      <alignment horizontal="center" vertical="center"/>
    </xf>
    <xf numFmtId="164" fontId="0" fillId="2" borderId="46" xfId="0" applyNumberFormat="1" applyFill="1" applyBorder="1" applyAlignment="1">
      <alignment horizontal="center" vertical="center"/>
    </xf>
    <xf numFmtId="164" fontId="0" fillId="2" borderId="49" xfId="0" applyNumberFormat="1" applyFill="1" applyBorder="1" applyAlignment="1">
      <alignment horizontal="center" vertical="center"/>
    </xf>
    <xf numFmtId="0" fontId="0" fillId="0" borderId="15" xfId="0" applyBorder="1" applyAlignment="1">
      <alignment horizontal="center" vertical="center"/>
    </xf>
    <xf numFmtId="0" fontId="0" fillId="0" borderId="71" xfId="0" applyBorder="1" applyAlignment="1">
      <alignment horizontal="center" vertical="center" wrapText="1"/>
    </xf>
    <xf numFmtId="164" fontId="0" fillId="2" borderId="64" xfId="0" applyNumberFormat="1" applyFill="1" applyBorder="1" applyAlignment="1">
      <alignment horizontal="center" vertical="center"/>
    </xf>
    <xf numFmtId="164" fontId="0" fillId="2" borderId="73" xfId="0" applyNumberFormat="1" applyFill="1" applyBorder="1" applyAlignment="1">
      <alignment horizontal="center" vertical="center"/>
    </xf>
    <xf numFmtId="0" fontId="2" fillId="4" borderId="31" xfId="0" applyFont="1" applyFill="1" applyBorder="1"/>
    <xf numFmtId="0" fontId="2" fillId="4" borderId="29" xfId="0" applyFont="1" applyFill="1" applyBorder="1"/>
    <xf numFmtId="0" fontId="0" fillId="0" borderId="5" xfId="0" applyBorder="1"/>
    <xf numFmtId="0" fontId="0" fillId="0" borderId="56" xfId="0" applyFont="1" applyBorder="1" applyAlignment="1">
      <alignment horizontal="center"/>
    </xf>
    <xf numFmtId="0" fontId="0" fillId="0" borderId="56" xfId="0" applyFont="1" applyFill="1" applyBorder="1" applyAlignment="1">
      <alignment horizontal="center"/>
    </xf>
    <xf numFmtId="0" fontId="8" fillId="10" borderId="76" xfId="0" applyFont="1" applyFill="1" applyBorder="1" applyAlignment="1">
      <alignment vertical="top"/>
    </xf>
    <xf numFmtId="0" fontId="8" fillId="10" borderId="64" xfId="0" applyFont="1" applyFill="1" applyBorder="1" applyAlignment="1">
      <alignment vertical="top" wrapText="1"/>
    </xf>
    <xf numFmtId="0" fontId="8" fillId="10" borderId="73" xfId="0" applyFont="1" applyFill="1" applyBorder="1" applyAlignment="1">
      <alignment vertical="top" wrapText="1"/>
    </xf>
    <xf numFmtId="0" fontId="5" fillId="2" borderId="56" xfId="0" applyFont="1" applyFill="1" applyBorder="1" applyAlignment="1">
      <alignment vertical="top"/>
    </xf>
    <xf numFmtId="0" fontId="5" fillId="2" borderId="0" xfId="0" applyFont="1" applyFill="1" applyBorder="1" applyAlignment="1">
      <alignment vertical="top"/>
    </xf>
    <xf numFmtId="0" fontId="5" fillId="2" borderId="57" xfId="0" applyFont="1" applyFill="1" applyBorder="1" applyAlignment="1">
      <alignment vertical="top"/>
    </xf>
    <xf numFmtId="0" fontId="5" fillId="2" borderId="3" xfId="0" applyFont="1" applyFill="1" applyBorder="1" applyAlignment="1">
      <alignment vertical="top"/>
    </xf>
    <xf numFmtId="0" fontId="5" fillId="2" borderId="2" xfId="0" applyFont="1" applyFill="1" applyBorder="1" applyAlignment="1">
      <alignment vertical="top"/>
    </xf>
    <xf numFmtId="0" fontId="5" fillId="2" borderId="1" xfId="0" applyFont="1" applyFill="1" applyBorder="1" applyAlignment="1">
      <alignment vertical="top"/>
    </xf>
    <xf numFmtId="0" fontId="2" fillId="10" borderId="76" xfId="0" applyFont="1" applyFill="1" applyBorder="1" applyAlignment="1">
      <alignment vertical="top"/>
    </xf>
    <xf numFmtId="0" fontId="2" fillId="10" borderId="64" xfId="0" applyFont="1" applyFill="1" applyBorder="1" applyAlignment="1">
      <alignment vertical="top"/>
    </xf>
    <xf numFmtId="0" fontId="2" fillId="10" borderId="73" xfId="0" applyFont="1" applyFill="1" applyBorder="1" applyAlignment="1">
      <alignment vertical="top"/>
    </xf>
    <xf numFmtId="0" fontId="2" fillId="0" borderId="77" xfId="0" applyFont="1" applyFill="1" applyBorder="1" applyAlignment="1">
      <alignment vertical="center"/>
    </xf>
    <xf numFmtId="0" fontId="0" fillId="12" borderId="0" xfId="0" applyFont="1" applyFill="1" applyBorder="1" applyAlignment="1">
      <alignment vertical="top"/>
    </xf>
    <xf numFmtId="0" fontId="0" fillId="12" borderId="0" xfId="0" applyFont="1" applyFill="1" applyBorder="1" applyAlignment="1">
      <alignment horizontal="left" vertical="top"/>
    </xf>
    <xf numFmtId="0" fontId="2" fillId="2" borderId="76" xfId="0" applyFont="1" applyFill="1" applyBorder="1" applyAlignment="1">
      <alignment vertical="top"/>
    </xf>
    <xf numFmtId="0" fontId="0" fillId="2" borderId="64" xfId="0" applyFont="1" applyFill="1" applyBorder="1" applyAlignment="1">
      <alignment vertical="top"/>
    </xf>
    <xf numFmtId="0" fontId="0" fillId="2" borderId="73" xfId="0" applyFont="1" applyFill="1" applyBorder="1" applyAlignment="1">
      <alignment vertical="top"/>
    </xf>
    <xf numFmtId="0" fontId="0" fillId="12" borderId="56" xfId="0" applyFont="1" applyFill="1" applyBorder="1" applyAlignment="1">
      <alignment vertical="top"/>
    </xf>
    <xf numFmtId="0" fontId="0" fillId="12" borderId="57" xfId="0" applyFont="1" applyFill="1" applyBorder="1" applyAlignment="1">
      <alignment vertical="top"/>
    </xf>
    <xf numFmtId="0" fontId="0" fillId="12" borderId="56" xfId="0" applyFill="1" applyBorder="1"/>
    <xf numFmtId="0" fontId="0" fillId="12" borderId="57" xfId="0" applyFont="1" applyFill="1" applyBorder="1" applyAlignment="1">
      <alignment horizontal="left" vertical="top"/>
    </xf>
    <xf numFmtId="0" fontId="0" fillId="12" borderId="3" xfId="0" applyFill="1" applyBorder="1"/>
    <xf numFmtId="0" fontId="0" fillId="12" borderId="2" xfId="0" applyFill="1" applyBorder="1"/>
    <xf numFmtId="0" fontId="0" fillId="12" borderId="1" xfId="0" applyFill="1" applyBorder="1"/>
    <xf numFmtId="0" fontId="2" fillId="2" borderId="64" xfId="0" applyFont="1" applyFill="1" applyBorder="1" applyAlignment="1">
      <alignment vertical="top"/>
    </xf>
    <xf numFmtId="0" fontId="2" fillId="2" borderId="73" xfId="0" applyFont="1" applyFill="1" applyBorder="1" applyAlignment="1">
      <alignment vertical="top"/>
    </xf>
    <xf numFmtId="0" fontId="2" fillId="12" borderId="0" xfId="0" applyFont="1" applyFill="1" applyBorder="1" applyAlignment="1">
      <alignment horizontal="left" vertical="top" wrapText="1"/>
    </xf>
    <xf numFmtId="0" fontId="0" fillId="12" borderId="56" xfId="0" applyFont="1" applyFill="1" applyBorder="1" applyAlignment="1">
      <alignment horizontal="left" vertical="top"/>
    </xf>
    <xf numFmtId="0" fontId="2" fillId="12" borderId="57" xfId="0" applyFont="1" applyFill="1" applyBorder="1" applyAlignment="1">
      <alignment horizontal="left" vertical="top" wrapText="1"/>
    </xf>
    <xf numFmtId="0" fontId="0" fillId="12" borderId="0" xfId="0" applyFill="1" applyBorder="1"/>
    <xf numFmtId="0" fontId="0" fillId="12" borderId="57" xfId="0" applyFill="1" applyBorder="1"/>
    <xf numFmtId="0" fontId="0" fillId="2" borderId="64" xfId="0" applyFill="1" applyBorder="1"/>
    <xf numFmtId="0" fontId="2" fillId="2" borderId="76" xfId="0" applyFont="1" applyFill="1" applyBorder="1"/>
    <xf numFmtId="0" fontId="0" fillId="2" borderId="73" xfId="0" applyFill="1" applyBorder="1"/>
    <xf numFmtId="0" fontId="0" fillId="0" borderId="0" xfId="0" applyFont="1" applyAlignment="1"/>
    <xf numFmtId="0" fontId="0" fillId="12" borderId="56" xfId="0" applyFont="1" applyFill="1" applyBorder="1" applyAlignment="1"/>
    <xf numFmtId="0" fontId="0" fillId="12" borderId="0" xfId="0" applyFont="1" applyFill="1" applyBorder="1" applyAlignment="1"/>
    <xf numFmtId="0" fontId="0" fillId="12" borderId="57" xfId="0" applyFont="1" applyFill="1" applyBorder="1" applyAlignment="1"/>
    <xf numFmtId="0" fontId="0" fillId="12" borderId="3" xfId="0" applyFont="1" applyFill="1" applyBorder="1" applyAlignment="1"/>
    <xf numFmtId="0" fontId="0" fillId="12" borderId="2" xfId="0" applyFont="1" applyFill="1" applyBorder="1" applyAlignment="1"/>
    <xf numFmtId="0" fontId="0" fillId="12" borderId="1" xfId="0" applyFont="1" applyFill="1" applyBorder="1" applyAlignment="1"/>
    <xf numFmtId="0" fontId="0" fillId="12" borderId="56" xfId="0" applyFont="1" applyFill="1" applyBorder="1"/>
    <xf numFmtId="0" fontId="0" fillId="0" borderId="9" xfId="0" applyBorder="1" applyAlignment="1">
      <alignment horizontal="center" vertical="center" wrapText="1"/>
    </xf>
    <xf numFmtId="164" fontId="0" fillId="2" borderId="64" xfId="0" applyNumberFormat="1" applyFill="1" applyBorder="1" applyAlignment="1">
      <alignment horizontal="center"/>
    </xf>
    <xf numFmtId="0" fontId="0" fillId="0" borderId="15" xfId="0" applyBorder="1" applyAlignment="1">
      <alignment horizontal="center" vertical="center" wrapText="1"/>
    </xf>
    <xf numFmtId="0" fontId="0" fillId="0" borderId="15" xfId="0" applyBorder="1" applyAlignment="1">
      <alignment horizontal="center" vertical="center"/>
    </xf>
    <xf numFmtId="0" fontId="0" fillId="0" borderId="60" xfId="0" applyFont="1" applyBorder="1" applyAlignment="1">
      <alignment wrapText="1"/>
    </xf>
    <xf numFmtId="0" fontId="1" fillId="3" borderId="80" xfId="0" applyFont="1" applyFill="1" applyBorder="1" applyAlignment="1">
      <alignment wrapText="1"/>
    </xf>
    <xf numFmtId="0" fontId="0" fillId="0" borderId="81" xfId="0" applyBorder="1" applyAlignment="1">
      <alignment wrapText="1"/>
    </xf>
    <xf numFmtId="0" fontId="2" fillId="0" borderId="60" xfId="0" applyFont="1" applyBorder="1" applyAlignment="1">
      <alignment wrapText="1"/>
    </xf>
    <xf numFmtId="0" fontId="0" fillId="0" borderId="54" xfId="0" applyBorder="1" applyAlignment="1">
      <alignment horizontal="center" vertical="center"/>
    </xf>
    <xf numFmtId="164" fontId="0" fillId="0" borderId="0" xfId="0" applyNumberFormat="1" applyBorder="1" applyAlignment="1">
      <alignment horizontal="center" vertical="center"/>
    </xf>
    <xf numFmtId="0" fontId="1" fillId="8" borderId="50" xfId="0" applyFont="1" applyFill="1" applyBorder="1" applyAlignment="1">
      <alignment horizontal="center" vertical="center"/>
    </xf>
    <xf numFmtId="0" fontId="1" fillId="8" borderId="51" xfId="0" applyFont="1" applyFill="1" applyBorder="1" applyAlignment="1">
      <alignment horizontal="center" vertical="center"/>
    </xf>
    <xf numFmtId="0" fontId="1" fillId="8" borderId="52" xfId="0" applyFont="1" applyFill="1" applyBorder="1" applyAlignment="1">
      <alignment horizontal="center" vertical="center"/>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0" fontId="0" fillId="0" borderId="44" xfId="0" applyBorder="1" applyAlignment="1">
      <alignment horizontal="center" vertical="center" wrapText="1"/>
    </xf>
    <xf numFmtId="0" fontId="2" fillId="0" borderId="6"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 xfId="0" applyFont="1" applyFill="1" applyBorder="1" applyAlignment="1">
      <alignment horizontal="left" vertical="top" wrapText="1"/>
    </xf>
    <xf numFmtId="0" fontId="2" fillId="6" borderId="6" xfId="0" applyFont="1" applyFill="1" applyBorder="1" applyAlignment="1">
      <alignment horizontal="left" vertical="top" wrapText="1"/>
    </xf>
    <xf numFmtId="0" fontId="2" fillId="6" borderId="5" xfId="0" applyFont="1" applyFill="1" applyBorder="1" applyAlignment="1">
      <alignment horizontal="left" vertical="top"/>
    </xf>
    <xf numFmtId="0" fontId="2" fillId="6" borderId="4" xfId="0" applyFont="1" applyFill="1" applyBorder="1" applyAlignment="1">
      <alignment horizontal="left" vertical="top"/>
    </xf>
    <xf numFmtId="0" fontId="2" fillId="6" borderId="56" xfId="0" applyFont="1" applyFill="1" applyBorder="1" applyAlignment="1">
      <alignment horizontal="left" vertical="top"/>
    </xf>
    <xf numFmtId="0" fontId="2" fillId="6" borderId="0" xfId="0" applyFont="1" applyFill="1" applyBorder="1" applyAlignment="1">
      <alignment horizontal="left" vertical="top"/>
    </xf>
    <xf numFmtId="0" fontId="2" fillId="6" borderId="57" xfId="0" applyFont="1" applyFill="1" applyBorder="1" applyAlignment="1">
      <alignment horizontal="left" vertical="top"/>
    </xf>
    <xf numFmtId="0" fontId="2" fillId="6" borderId="3" xfId="0" applyFont="1" applyFill="1" applyBorder="1" applyAlignment="1">
      <alignment horizontal="left" vertical="top"/>
    </xf>
    <xf numFmtId="0" fontId="2" fillId="6" borderId="2" xfId="0" applyFont="1" applyFill="1" applyBorder="1" applyAlignment="1">
      <alignment horizontal="left" vertical="top"/>
    </xf>
    <xf numFmtId="0" fontId="2" fillId="6" borderId="1" xfId="0" applyFont="1" applyFill="1" applyBorder="1" applyAlignment="1">
      <alignment horizontal="left" vertical="top"/>
    </xf>
    <xf numFmtId="0" fontId="2" fillId="6" borderId="6" xfId="0" applyFont="1" applyFill="1" applyBorder="1" applyAlignment="1">
      <alignment horizontal="left" vertical="top"/>
    </xf>
    <xf numFmtId="0" fontId="0" fillId="0" borderId="16" xfId="0" applyBorder="1" applyAlignment="1">
      <alignment horizontal="center"/>
    </xf>
    <xf numFmtId="0" fontId="0" fillId="0" borderId="15" xfId="0" applyBorder="1" applyAlignment="1">
      <alignment horizontal="center"/>
    </xf>
    <xf numFmtId="0" fontId="0" fillId="0" borderId="14" xfId="0" applyBorder="1" applyAlignment="1">
      <alignment horizontal="center"/>
    </xf>
    <xf numFmtId="0" fontId="0" fillId="0" borderId="43" xfId="0" applyBorder="1" applyAlignment="1">
      <alignment horizontal="center"/>
    </xf>
    <xf numFmtId="0" fontId="3" fillId="7" borderId="58" xfId="0" applyFont="1" applyFill="1" applyBorder="1" applyAlignment="1">
      <alignment horizontal="center"/>
    </xf>
    <xf numFmtId="0" fontId="3" fillId="7" borderId="29" xfId="0" applyFont="1" applyFill="1" applyBorder="1" applyAlignment="1">
      <alignment horizontal="center"/>
    </xf>
    <xf numFmtId="0" fontId="3" fillId="7" borderId="28" xfId="0" applyFont="1" applyFill="1" applyBorder="1" applyAlignment="1">
      <alignment horizontal="center"/>
    </xf>
    <xf numFmtId="0" fontId="0" fillId="0" borderId="36" xfId="0" applyBorder="1" applyAlignment="1">
      <alignment horizontal="left"/>
    </xf>
    <xf numFmtId="0" fontId="0" fillId="0" borderId="5" xfId="0" applyBorder="1" applyAlignment="1">
      <alignment horizontal="left"/>
    </xf>
    <xf numFmtId="0" fontId="2" fillId="0" borderId="36" xfId="0" applyFont="1" applyBorder="1" applyAlignment="1">
      <alignment horizontal="left"/>
    </xf>
    <xf numFmtId="0" fontId="2" fillId="0" borderId="37" xfId="0" applyFont="1" applyBorder="1" applyAlignment="1">
      <alignment horizontal="left"/>
    </xf>
    <xf numFmtId="0" fontId="0" fillId="0" borderId="33" xfId="0" applyBorder="1" applyAlignment="1">
      <alignment horizontal="left"/>
    </xf>
    <xf numFmtId="0" fontId="0" fillId="0" borderId="2" xfId="0" applyBorder="1" applyAlignment="1">
      <alignment horizontal="left"/>
    </xf>
    <xf numFmtId="0" fontId="2" fillId="0" borderId="33" xfId="0" applyFont="1" applyBorder="1" applyAlignment="1">
      <alignment horizontal="left"/>
    </xf>
    <xf numFmtId="0" fontId="2" fillId="0" borderId="34" xfId="0" applyFont="1" applyBorder="1" applyAlignment="1">
      <alignment horizontal="left"/>
    </xf>
    <xf numFmtId="0" fontId="1" fillId="3" borderId="30" xfId="0" applyFont="1" applyFill="1" applyBorder="1" applyAlignment="1">
      <alignment horizontal="center"/>
    </xf>
    <xf numFmtId="0" fontId="1" fillId="3" borderId="29" xfId="0" applyFont="1" applyFill="1" applyBorder="1" applyAlignment="1">
      <alignment horizontal="center"/>
    </xf>
    <xf numFmtId="0" fontId="1" fillId="3" borderId="31" xfId="0" applyFont="1" applyFill="1" applyBorder="1" applyAlignment="1">
      <alignment horizontal="center"/>
    </xf>
    <xf numFmtId="0" fontId="1" fillId="3" borderId="28" xfId="0" applyFont="1" applyFill="1" applyBorder="1" applyAlignment="1">
      <alignment horizont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45" xfId="0" applyBorder="1" applyAlignment="1">
      <alignment horizontal="center" vertical="center"/>
    </xf>
    <xf numFmtId="0" fontId="0" fillId="0" borderId="16"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center"/>
    </xf>
    <xf numFmtId="0" fontId="0" fillId="0" borderId="8" xfId="0" applyBorder="1" applyAlignment="1">
      <alignment horizontal="center"/>
    </xf>
    <xf numFmtId="0" fontId="0" fillId="0" borderId="40" xfId="0" applyBorder="1" applyAlignment="1">
      <alignment horizontal="center"/>
    </xf>
    <xf numFmtId="164" fontId="0" fillId="2" borderId="46" xfId="0" applyNumberFormat="1" applyFill="1" applyBorder="1" applyAlignment="1">
      <alignment horizontal="center"/>
    </xf>
    <xf numFmtId="164" fontId="0" fillId="2" borderId="64" xfId="0" applyNumberFormat="1" applyFill="1" applyBorder="1" applyAlignment="1">
      <alignment horizontal="center"/>
    </xf>
    <xf numFmtId="164" fontId="0" fillId="2" borderId="65" xfId="0" applyNumberFormat="1" applyFill="1" applyBorder="1" applyAlignment="1">
      <alignment horizontal="center"/>
    </xf>
    <xf numFmtId="164" fontId="0" fillId="2" borderId="49" xfId="0" applyNumberFormat="1" applyFill="1" applyBorder="1" applyAlignment="1">
      <alignment horizontal="center"/>
    </xf>
    <xf numFmtId="0" fontId="2" fillId="10" borderId="6" xfId="0" applyFont="1" applyFill="1" applyBorder="1" applyAlignment="1">
      <alignment horizontal="left" vertical="top" wrapText="1"/>
    </xf>
    <xf numFmtId="0" fontId="2" fillId="10" borderId="5" xfId="0" applyFont="1" applyFill="1" applyBorder="1" applyAlignment="1">
      <alignment horizontal="left" vertical="top"/>
    </xf>
    <xf numFmtId="0" fontId="2" fillId="10" borderId="4" xfId="0" applyFont="1" applyFill="1" applyBorder="1" applyAlignment="1">
      <alignment horizontal="left" vertical="top"/>
    </xf>
    <xf numFmtId="0" fontId="2" fillId="10" borderId="56" xfId="0" applyFont="1" applyFill="1" applyBorder="1" applyAlignment="1">
      <alignment horizontal="left" vertical="top"/>
    </xf>
    <xf numFmtId="0" fontId="2" fillId="10" borderId="0" xfId="0" applyFont="1" applyFill="1" applyBorder="1" applyAlignment="1">
      <alignment horizontal="left" vertical="top"/>
    </xf>
    <xf numFmtId="0" fontId="2" fillId="10" borderId="57" xfId="0" applyFont="1" applyFill="1" applyBorder="1" applyAlignment="1">
      <alignment horizontal="left" vertical="top"/>
    </xf>
    <xf numFmtId="0" fontId="2" fillId="10" borderId="3" xfId="0" applyFont="1" applyFill="1" applyBorder="1" applyAlignment="1">
      <alignment horizontal="left" vertical="top"/>
    </xf>
    <xf numFmtId="0" fontId="2" fillId="10" borderId="2" xfId="0" applyFont="1" applyFill="1" applyBorder="1" applyAlignment="1">
      <alignment horizontal="left" vertical="top"/>
    </xf>
    <xf numFmtId="0" fontId="2" fillId="10" borderId="1" xfId="0" applyFont="1" applyFill="1" applyBorder="1" applyAlignment="1">
      <alignment horizontal="left" vertical="top"/>
    </xf>
    <xf numFmtId="0" fontId="2" fillId="10" borderId="6" xfId="0" applyFont="1" applyFill="1" applyBorder="1" applyAlignment="1">
      <alignment horizontal="left" vertical="top"/>
    </xf>
    <xf numFmtId="0" fontId="3" fillId="5" borderId="58" xfId="0" applyFont="1" applyFill="1" applyBorder="1" applyAlignment="1">
      <alignment horizontal="center"/>
    </xf>
    <xf numFmtId="0" fontId="3" fillId="5" borderId="29" xfId="0" applyFont="1" applyFill="1" applyBorder="1" applyAlignment="1">
      <alignment horizontal="center"/>
    </xf>
    <xf numFmtId="0" fontId="3" fillId="5" borderId="28" xfId="0" applyFont="1" applyFill="1" applyBorder="1" applyAlignment="1">
      <alignment horizontal="center"/>
    </xf>
    <xf numFmtId="0" fontId="2" fillId="0" borderId="36" xfId="0" applyFont="1" applyBorder="1" applyAlignment="1">
      <alignment horizontal="center"/>
    </xf>
    <xf numFmtId="0" fontId="2" fillId="0" borderId="4" xfId="0" applyFont="1" applyBorder="1" applyAlignment="1">
      <alignment horizontal="center"/>
    </xf>
    <xf numFmtId="0" fontId="2" fillId="0" borderId="33" xfId="0" applyFont="1" applyBorder="1" applyAlignment="1">
      <alignment horizontal="center"/>
    </xf>
    <xf numFmtId="0" fontId="2" fillId="0" borderId="1" xfId="0" applyFont="1" applyBorder="1" applyAlignment="1">
      <alignment horizontal="center"/>
    </xf>
    <xf numFmtId="0" fontId="0" fillId="0" borderId="44" xfId="0" applyBorder="1" applyAlignment="1">
      <alignment horizontal="center" vertical="center"/>
    </xf>
    <xf numFmtId="164" fontId="0" fillId="2" borderId="69" xfId="0" applyNumberFormat="1" applyFill="1" applyBorder="1" applyAlignment="1">
      <alignment horizontal="center"/>
    </xf>
    <xf numFmtId="164" fontId="0" fillId="2" borderId="73" xfId="0" applyNumberFormat="1" applyFill="1" applyBorder="1" applyAlignment="1">
      <alignment horizontal="center"/>
    </xf>
    <xf numFmtId="0" fontId="0" fillId="0" borderId="70" xfId="0" applyBorder="1" applyAlignment="1">
      <alignment horizontal="center"/>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78" xfId="0" applyBorder="1" applyAlignment="1">
      <alignment horizontal="center" vertical="center" wrapText="1"/>
    </xf>
    <xf numFmtId="0" fontId="0" fillId="0" borderId="79" xfId="0" applyBorder="1" applyAlignment="1">
      <alignment horizontal="center" vertical="center" wrapText="1"/>
    </xf>
    <xf numFmtId="0" fontId="0" fillId="0" borderId="8" xfId="0" applyBorder="1" applyAlignment="1">
      <alignment horizontal="center" vertical="center"/>
    </xf>
    <xf numFmtId="0" fontId="0" fillId="0" borderId="16"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wrapText="1"/>
    </xf>
    <xf numFmtId="0" fontId="2" fillId="10" borderId="5" xfId="0" applyFont="1" applyFill="1" applyBorder="1" applyAlignment="1">
      <alignment horizontal="left" vertical="top" wrapText="1"/>
    </xf>
    <xf numFmtId="0" fontId="2" fillId="10" borderId="4" xfId="0" applyFont="1" applyFill="1" applyBorder="1" applyAlignment="1">
      <alignment horizontal="left" vertical="top" wrapText="1"/>
    </xf>
    <xf numFmtId="0" fontId="2" fillId="10" borderId="56" xfId="0" applyFont="1" applyFill="1" applyBorder="1" applyAlignment="1">
      <alignment horizontal="left" vertical="top" wrapText="1"/>
    </xf>
    <xf numFmtId="0" fontId="2" fillId="10" borderId="0" xfId="0" applyFont="1" applyFill="1" applyBorder="1" applyAlignment="1">
      <alignment horizontal="left" vertical="top" wrapText="1"/>
    </xf>
    <xf numFmtId="0" fontId="2" fillId="10" borderId="57" xfId="0" applyFont="1" applyFill="1" applyBorder="1" applyAlignment="1">
      <alignment horizontal="left" vertical="top" wrapText="1"/>
    </xf>
    <xf numFmtId="0" fontId="2" fillId="10" borderId="3" xfId="0" applyFont="1" applyFill="1" applyBorder="1" applyAlignment="1">
      <alignment horizontal="left" vertical="top" wrapText="1"/>
    </xf>
    <xf numFmtId="0" fontId="2" fillId="10" borderId="2" xfId="0" applyFont="1" applyFill="1" applyBorder="1" applyAlignment="1">
      <alignment horizontal="left" vertical="top" wrapText="1"/>
    </xf>
    <xf numFmtId="0" fontId="2" fillId="10" borderId="1" xfId="0" applyFont="1" applyFill="1" applyBorder="1" applyAlignment="1">
      <alignment horizontal="left" vertical="top" wrapText="1"/>
    </xf>
    <xf numFmtId="0" fontId="0" fillId="0" borderId="70" xfId="0" applyBorder="1" applyAlignment="1">
      <alignment horizontal="center" vertical="center" wrapText="1"/>
    </xf>
    <xf numFmtId="0" fontId="0" fillId="0" borderId="43" xfId="0" applyBorder="1" applyAlignment="1">
      <alignment horizontal="center" vertical="center" wrapText="1"/>
    </xf>
    <xf numFmtId="164" fontId="0" fillId="0" borderId="71" xfId="0" applyNumberFormat="1" applyBorder="1" applyAlignment="1">
      <alignment horizontal="center" vertical="center" wrapText="1"/>
    </xf>
    <xf numFmtId="164" fontId="0" fillId="0" borderId="44" xfId="0" applyNumberFormat="1" applyBorder="1" applyAlignment="1">
      <alignment horizontal="center" vertical="center" wrapText="1"/>
    </xf>
    <xf numFmtId="164" fontId="2" fillId="0" borderId="33" xfId="0" applyNumberFormat="1" applyFont="1" applyBorder="1" applyAlignment="1">
      <alignment horizontal="center"/>
    </xf>
    <xf numFmtId="164" fontId="2" fillId="0" borderId="1" xfId="0" applyNumberFormat="1" applyFont="1" applyBorder="1" applyAlignment="1">
      <alignment horizontal="center"/>
    </xf>
    <xf numFmtId="0" fontId="0" fillId="0" borderId="16" xfId="0" applyBorder="1" applyAlignment="1">
      <alignment horizontal="center" wrapText="1"/>
    </xf>
    <xf numFmtId="0" fontId="0" fillId="0" borderId="15" xfId="0" applyBorder="1" applyAlignment="1">
      <alignment horizontal="center" wrapText="1"/>
    </xf>
    <xf numFmtId="0" fontId="0" fillId="0" borderId="40" xfId="0" applyBorder="1" applyAlignment="1">
      <alignment horizontal="center" wrapText="1"/>
    </xf>
    <xf numFmtId="0" fontId="0" fillId="0" borderId="43" xfId="0" applyBorder="1" applyAlignment="1">
      <alignment horizontal="center" vertical="center"/>
    </xf>
    <xf numFmtId="0" fontId="0" fillId="0" borderId="9"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2" fillId="11" borderId="6" xfId="0" applyFont="1" applyFill="1" applyBorder="1" applyAlignment="1">
      <alignment horizontal="left" vertical="top" wrapText="1"/>
    </xf>
    <xf numFmtId="0" fontId="2" fillId="11" borderId="5" xfId="0" applyFont="1" applyFill="1" applyBorder="1" applyAlignment="1">
      <alignment horizontal="left" vertical="top" wrapText="1"/>
    </xf>
    <xf numFmtId="0" fontId="2" fillId="11" borderId="4" xfId="0" applyFont="1" applyFill="1" applyBorder="1" applyAlignment="1">
      <alignment horizontal="left" vertical="top" wrapText="1"/>
    </xf>
    <xf numFmtId="0" fontId="2" fillId="11" borderId="56" xfId="0" applyFont="1" applyFill="1" applyBorder="1" applyAlignment="1">
      <alignment horizontal="left" vertical="top" wrapText="1"/>
    </xf>
    <xf numFmtId="0" fontId="2" fillId="11" borderId="0" xfId="0" applyFont="1" applyFill="1" applyBorder="1" applyAlignment="1">
      <alignment horizontal="left" vertical="top" wrapText="1"/>
    </xf>
    <xf numFmtId="0" fontId="2" fillId="11" borderId="57"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1" xfId="0" applyFont="1" applyFill="1" applyBorder="1" applyAlignment="1">
      <alignment horizontal="left" vertical="top" wrapText="1"/>
    </xf>
    <xf numFmtId="164" fontId="0" fillId="2" borderId="69" xfId="0" applyNumberFormat="1" applyFill="1" applyBorder="1" applyAlignment="1">
      <alignment horizontal="center" vertical="center"/>
    </xf>
    <xf numFmtId="164" fontId="0" fillId="2" borderId="65" xfId="0" applyNumberFormat="1" applyFill="1" applyBorder="1" applyAlignment="1">
      <alignment horizontal="center" vertical="center"/>
    </xf>
    <xf numFmtId="0" fontId="0" fillId="0" borderId="70" xfId="0" applyBorder="1" applyAlignment="1">
      <alignment horizontal="center" vertical="center"/>
    </xf>
    <xf numFmtId="0" fontId="0" fillId="0" borderId="40" xfId="0" applyBorder="1" applyAlignment="1">
      <alignment horizontal="center" vertical="center"/>
    </xf>
    <xf numFmtId="164" fontId="0" fillId="2" borderId="46" xfId="0" applyNumberFormat="1" applyFill="1" applyBorder="1" applyAlignment="1">
      <alignment horizontal="center" vertical="center"/>
    </xf>
    <xf numFmtId="164" fontId="0" fillId="2" borderId="49" xfId="0" applyNumberFormat="1" applyFill="1" applyBorder="1" applyAlignment="1">
      <alignment horizontal="center" vertical="center"/>
    </xf>
    <xf numFmtId="0" fontId="0" fillId="0" borderId="15" xfId="0" applyBorder="1" applyAlignment="1">
      <alignment horizontal="center" vertical="center"/>
    </xf>
    <xf numFmtId="164" fontId="2" fillId="0" borderId="36" xfId="0" applyNumberFormat="1" applyFont="1" applyBorder="1" applyAlignment="1">
      <alignment horizontal="center"/>
    </xf>
    <xf numFmtId="164" fontId="2" fillId="0" borderId="4" xfId="0" applyNumberFormat="1" applyFont="1" applyBorder="1" applyAlignment="1">
      <alignment horizontal="center"/>
    </xf>
    <xf numFmtId="0" fontId="0" fillId="0" borderId="40" xfId="0" applyBorder="1" applyAlignment="1">
      <alignment horizontal="center" vertical="center" wrapText="1"/>
    </xf>
    <xf numFmtId="0" fontId="0" fillId="0" borderId="71" xfId="0" applyBorder="1" applyAlignment="1">
      <alignment horizontal="center" vertical="center" wrapText="1"/>
    </xf>
    <xf numFmtId="0" fontId="0" fillId="0" borderId="45" xfId="0" applyBorder="1" applyAlignment="1">
      <alignment horizontal="center" vertical="center" wrapText="1"/>
    </xf>
    <xf numFmtId="0" fontId="2" fillId="0" borderId="5" xfId="0" applyFont="1" applyBorder="1" applyAlignment="1">
      <alignment horizontal="left"/>
    </xf>
    <xf numFmtId="0" fontId="2" fillId="0" borderId="2" xfId="0" applyFont="1" applyBorder="1" applyAlignment="1">
      <alignment horizontal="left"/>
    </xf>
    <xf numFmtId="0" fontId="2" fillId="0" borderId="5" xfId="0" applyFont="1" applyBorder="1" applyAlignment="1">
      <alignment horizontal="center"/>
    </xf>
    <xf numFmtId="0" fontId="2" fillId="0" borderId="2" xfId="0" applyFont="1" applyBorder="1" applyAlignment="1">
      <alignment horizontal="center"/>
    </xf>
    <xf numFmtId="0" fontId="0" fillId="0" borderId="43" xfId="0" applyBorder="1" applyAlignment="1">
      <alignment horizontal="center" wrapText="1"/>
    </xf>
    <xf numFmtId="164" fontId="0" fillId="2" borderId="73" xfId="0" applyNumberFormat="1" applyFill="1" applyBorder="1" applyAlignment="1">
      <alignment horizontal="center" vertical="center"/>
    </xf>
    <xf numFmtId="0" fontId="0" fillId="0" borderId="16" xfId="0" applyFill="1" applyBorder="1" applyAlignment="1">
      <alignment horizontal="center" vertical="center"/>
    </xf>
    <xf numFmtId="0" fontId="0" fillId="0" borderId="15" xfId="0" applyFill="1" applyBorder="1" applyAlignment="1">
      <alignment horizontal="center" vertical="center"/>
    </xf>
    <xf numFmtId="0" fontId="0" fillId="0" borderId="40" xfId="0" applyFill="1" applyBorder="1" applyAlignment="1">
      <alignment horizontal="center" vertical="center"/>
    </xf>
    <xf numFmtId="164" fontId="0" fillId="2" borderId="64" xfId="0" applyNumberFormat="1" applyFill="1" applyBorder="1" applyAlignment="1">
      <alignment horizontal="center" vertical="center"/>
    </xf>
    <xf numFmtId="0" fontId="3" fillId="9" borderId="58" xfId="0" applyFont="1" applyFill="1" applyBorder="1" applyAlignment="1">
      <alignment horizontal="center"/>
    </xf>
    <xf numFmtId="0" fontId="3" fillId="9" borderId="29" xfId="0" applyFont="1" applyFill="1" applyBorder="1" applyAlignment="1">
      <alignment horizontal="center"/>
    </xf>
    <xf numFmtId="0" fontId="3" fillId="9" borderId="28" xfId="0" applyFont="1" applyFill="1" applyBorder="1" applyAlignment="1">
      <alignment horizontal="center"/>
    </xf>
    <xf numFmtId="164" fontId="2" fillId="0" borderId="5" xfId="0" applyNumberFormat="1" applyFont="1" applyBorder="1" applyAlignment="1">
      <alignment horizontal="center"/>
    </xf>
    <xf numFmtId="164" fontId="2" fillId="0" borderId="2" xfId="0" applyNumberFormat="1" applyFont="1" applyBorder="1" applyAlignment="1">
      <alignment horizontal="center"/>
    </xf>
    <xf numFmtId="0" fontId="0" fillId="0" borderId="14" xfId="0" applyBorder="1" applyAlignment="1">
      <alignment horizontal="center" wrapText="1"/>
    </xf>
    <xf numFmtId="164" fontId="0" fillId="0" borderId="10" xfId="0" applyNumberFormat="1" applyBorder="1" applyAlignment="1">
      <alignment horizontal="center"/>
    </xf>
    <xf numFmtId="164" fontId="0" fillId="0" borderId="8" xfId="0" applyNumberFormat="1" applyBorder="1" applyAlignment="1">
      <alignment horizontal="center"/>
    </xf>
    <xf numFmtId="0" fontId="0" fillId="0" borderId="0" xfId="0" applyBorder="1"/>
    <xf numFmtId="0" fontId="1" fillId="13" borderId="6" xfId="0" applyFont="1" applyFill="1" applyBorder="1" applyAlignment="1">
      <alignment horizontal="center"/>
    </xf>
    <xf numFmtId="0" fontId="1" fillId="13" borderId="5" xfId="0" applyFont="1" applyFill="1" applyBorder="1" applyAlignment="1">
      <alignment horizontal="center"/>
    </xf>
    <xf numFmtId="0" fontId="1" fillId="13" borderId="37" xfId="0" applyFont="1" applyFill="1" applyBorder="1" applyAlignment="1">
      <alignment horizontal="center"/>
    </xf>
    <xf numFmtId="0" fontId="1" fillId="9" borderId="41" xfId="0" applyFont="1" applyFill="1" applyBorder="1" applyAlignment="1">
      <alignment horizontal="center" vertical="center" wrapText="1"/>
    </xf>
    <xf numFmtId="0" fontId="1" fillId="13" borderId="3" xfId="0" applyFont="1" applyFill="1" applyBorder="1" applyAlignment="1">
      <alignment horizontal="center"/>
    </xf>
    <xf numFmtId="0" fontId="1" fillId="13" borderId="2" xfId="0" applyFont="1" applyFill="1" applyBorder="1" applyAlignment="1">
      <alignment horizontal="center" wrapText="1"/>
    </xf>
    <xf numFmtId="0" fontId="1" fillId="13" borderId="34" xfId="0" applyFont="1" applyFill="1" applyBorder="1" applyAlignment="1">
      <alignment horizontal="center" wrapText="1"/>
    </xf>
    <xf numFmtId="0" fontId="1" fillId="9" borderId="42" xfId="0" applyFont="1" applyFill="1" applyBorder="1" applyAlignment="1">
      <alignment horizontal="center" vertical="center"/>
    </xf>
    <xf numFmtId="0" fontId="3" fillId="14" borderId="58" xfId="0" applyFont="1" applyFill="1" applyBorder="1" applyAlignment="1">
      <alignment horizontal="center"/>
    </xf>
    <xf numFmtId="0" fontId="3" fillId="14" borderId="29" xfId="0" applyFont="1" applyFill="1" applyBorder="1" applyAlignment="1">
      <alignment horizontal="center"/>
    </xf>
    <xf numFmtId="0" fontId="3" fillId="14" borderId="28" xfId="0" applyFont="1" applyFill="1" applyBorder="1" applyAlignment="1">
      <alignment horizontal="center"/>
    </xf>
    <xf numFmtId="0" fontId="0" fillId="0" borderId="13" xfId="0" quotePrefix="1" applyBorder="1" applyAlignment="1">
      <alignment horizontal="center" vertical="center" wrapText="1"/>
    </xf>
    <xf numFmtId="0" fontId="1" fillId="15" borderId="30" xfId="0" applyFont="1" applyFill="1" applyBorder="1" applyAlignment="1">
      <alignment horizontal="center"/>
    </xf>
    <xf numFmtId="0" fontId="1" fillId="15" borderId="29" xfId="0" applyFont="1" applyFill="1" applyBorder="1" applyAlignment="1">
      <alignment horizontal="center"/>
    </xf>
    <xf numFmtId="0" fontId="1" fillId="15" borderId="28" xfId="0" applyFont="1" applyFill="1" applyBorder="1" applyAlignment="1">
      <alignment horizontal="center"/>
    </xf>
    <xf numFmtId="0" fontId="0" fillId="0" borderId="17" xfId="0" quotePrefix="1" applyBorder="1" applyAlignment="1">
      <alignment horizontal="center" vertical="center" wrapText="1"/>
    </xf>
    <xf numFmtId="0" fontId="0" fillId="0" borderId="63" xfId="0" applyBorder="1" applyAlignment="1">
      <alignment horizontal="center" vertical="center" wrapText="1"/>
    </xf>
    <xf numFmtId="0" fontId="0" fillId="0" borderId="82" xfId="0" applyBorder="1" applyAlignment="1">
      <alignment horizontal="center" vertical="center" wrapText="1"/>
    </xf>
    <xf numFmtId="164" fontId="0" fillId="2" borderId="83" xfId="0" applyNumberFormat="1" applyFill="1" applyBorder="1" applyAlignment="1">
      <alignment horizontal="center"/>
    </xf>
    <xf numFmtId="0" fontId="2" fillId="0" borderId="37" xfId="0" applyFont="1" applyBorder="1" applyAlignment="1">
      <alignment horizontal="center"/>
    </xf>
    <xf numFmtId="0" fontId="2" fillId="0" borderId="34" xfId="0" applyFont="1" applyBorder="1" applyAlignment="1">
      <alignment horizontal="center"/>
    </xf>
    <xf numFmtId="0" fontId="1" fillId="15" borderId="31" xfId="0" applyFont="1" applyFill="1" applyBorder="1" applyAlignment="1">
      <alignment horizontal="center"/>
    </xf>
    <xf numFmtId="0" fontId="0" fillId="0" borderId="37" xfId="0" applyBorder="1" applyAlignment="1">
      <alignment horizontal="left"/>
    </xf>
    <xf numFmtId="0" fontId="0" fillId="0" borderId="34" xfId="0" applyBorder="1" applyAlignment="1">
      <alignment horizontal="left"/>
    </xf>
    <xf numFmtId="0" fontId="0" fillId="0" borderId="70" xfId="0" quotePrefix="1" applyBorder="1" applyAlignment="1">
      <alignment horizontal="center" vertical="center" wrapText="1"/>
    </xf>
    <xf numFmtId="0" fontId="0" fillId="0" borderId="71" xfId="0" quotePrefix="1" applyBorder="1" applyAlignment="1">
      <alignment horizontal="center" vertical="center" wrapText="1"/>
    </xf>
    <xf numFmtId="0" fontId="0" fillId="0" borderId="63" xfId="0" quotePrefix="1" applyBorder="1" applyAlignment="1">
      <alignment horizontal="center" vertical="center" wrapText="1"/>
    </xf>
    <xf numFmtId="0" fontId="0" fillId="0" borderId="24" xfId="0" quotePrefix="1" applyBorder="1" applyAlignment="1">
      <alignment horizontal="center" vertical="center" wrapText="1"/>
    </xf>
  </cellXfs>
  <cellStyles count="1">
    <cellStyle name="Normal" xfId="0" builtinId="0"/>
  </cellStyles>
  <dxfs count="0"/>
  <tableStyles count="0" defaultTableStyle="TableStyleMedium2" defaultPivotStyle="PivotStyleMedium9"/>
  <colors>
    <mruColors>
      <color rgb="FFF402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tmp"/></Relationships>
</file>

<file path=xl/drawings/_rels/drawing3.xml.rels><?xml version="1.0" encoding="UTF-8" standalone="yes"?>
<Relationships xmlns="http://schemas.openxmlformats.org/package/2006/relationships"><Relationship Id="rId1" Type="http://schemas.openxmlformats.org/officeDocument/2006/relationships/image" Target="../media/image2.tmp"/></Relationships>
</file>

<file path=xl/drawings/_rels/drawing4.xml.rels><?xml version="1.0" encoding="UTF-8" standalone="yes"?>
<Relationships xmlns="http://schemas.openxmlformats.org/package/2006/relationships"><Relationship Id="rId1" Type="http://schemas.openxmlformats.org/officeDocument/2006/relationships/image" Target="../media/image3.tmp"/></Relationships>
</file>

<file path=xl/drawings/_rels/drawing5.xml.rels><?xml version="1.0" encoding="UTF-8" standalone="yes"?>
<Relationships xmlns="http://schemas.openxmlformats.org/package/2006/relationships"><Relationship Id="rId1" Type="http://schemas.openxmlformats.org/officeDocument/2006/relationships/image" Target="../media/image4.tmp"/></Relationships>
</file>

<file path=xl/drawings/_rels/drawing6.xml.rels><?xml version="1.0" encoding="UTF-8" standalone="yes"?>
<Relationships xmlns="http://schemas.openxmlformats.org/package/2006/relationships"><Relationship Id="rId1" Type="http://schemas.openxmlformats.org/officeDocument/2006/relationships/image" Target="../media/image5.tmp"/></Relationships>
</file>

<file path=xl/drawings/_rels/drawing7.xml.rels><?xml version="1.0" encoding="UTF-8" standalone="yes"?>
<Relationships xmlns="http://schemas.openxmlformats.org/package/2006/relationships"><Relationship Id="rId1" Type="http://schemas.openxmlformats.org/officeDocument/2006/relationships/image" Target="../media/image6.tmp"/></Relationships>
</file>

<file path=xl/drawings/_rels/drawing8.xml.rels><?xml version="1.0" encoding="UTF-8" standalone="yes"?>
<Relationships xmlns="http://schemas.openxmlformats.org/package/2006/relationships"><Relationship Id="rId1" Type="http://schemas.openxmlformats.org/officeDocument/2006/relationships/image" Target="../media/image7.tmp"/></Relationships>
</file>

<file path=xl/drawings/drawing1.xml><?xml version="1.0" encoding="utf-8"?>
<xdr:wsDr xmlns:xdr="http://schemas.openxmlformats.org/drawingml/2006/spreadsheetDrawing" xmlns:a="http://schemas.openxmlformats.org/drawingml/2006/main">
  <xdr:twoCellAnchor>
    <xdr:from>
      <xdr:col>1</xdr:col>
      <xdr:colOff>228600</xdr:colOff>
      <xdr:row>16</xdr:row>
      <xdr:rowOff>66675</xdr:rowOff>
    </xdr:from>
    <xdr:to>
      <xdr:col>1</xdr:col>
      <xdr:colOff>1000125</xdr:colOff>
      <xdr:row>18</xdr:row>
      <xdr:rowOff>152400</xdr:rowOff>
    </xdr:to>
    <xdr:sp macro="" textlink="">
      <xdr:nvSpPr>
        <xdr:cNvPr id="2" name="Oval 1"/>
        <xdr:cNvSpPr/>
      </xdr:nvSpPr>
      <xdr:spPr>
        <a:xfrm>
          <a:off x="838200" y="3143250"/>
          <a:ext cx="771525" cy="466725"/>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219075</xdr:colOff>
      <xdr:row>13</xdr:row>
      <xdr:rowOff>66675</xdr:rowOff>
    </xdr:from>
    <xdr:to>
      <xdr:col>1</xdr:col>
      <xdr:colOff>981074</xdr:colOff>
      <xdr:row>15</xdr:row>
      <xdr:rowOff>152400</xdr:rowOff>
    </xdr:to>
    <xdr:sp macro="" textlink="">
      <xdr:nvSpPr>
        <xdr:cNvPr id="3" name="Oval 2"/>
        <xdr:cNvSpPr/>
      </xdr:nvSpPr>
      <xdr:spPr>
        <a:xfrm>
          <a:off x="828675" y="2571750"/>
          <a:ext cx="761999" cy="466725"/>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1657350</xdr:colOff>
      <xdr:row>14</xdr:row>
      <xdr:rowOff>180975</xdr:rowOff>
    </xdr:from>
    <xdr:to>
      <xdr:col>1</xdr:col>
      <xdr:colOff>1666875</xdr:colOff>
      <xdr:row>16</xdr:row>
      <xdr:rowOff>180975</xdr:rowOff>
    </xdr:to>
    <xdr:cxnSp macro="">
      <xdr:nvCxnSpPr>
        <xdr:cNvPr id="4" name="Straight Arrow Connector 3"/>
        <xdr:cNvCxnSpPr/>
      </xdr:nvCxnSpPr>
      <xdr:spPr>
        <a:xfrm>
          <a:off x="2266950" y="2876550"/>
          <a:ext cx="9525" cy="381000"/>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57150</xdr:colOff>
      <xdr:row>2</xdr:row>
      <xdr:rowOff>85725</xdr:rowOff>
    </xdr:from>
    <xdr:to>
      <xdr:col>20</xdr:col>
      <xdr:colOff>303557</xdr:colOff>
      <xdr:row>26</xdr:row>
      <xdr:rowOff>171450</xdr:rowOff>
    </xdr:to>
    <xdr:grpSp>
      <xdr:nvGrpSpPr>
        <xdr:cNvPr id="9" name="Group 8"/>
        <xdr:cNvGrpSpPr/>
      </xdr:nvGrpSpPr>
      <xdr:grpSpPr>
        <a:xfrm>
          <a:off x="9296400" y="533400"/>
          <a:ext cx="6142382" cy="5486400"/>
          <a:chOff x="9296400" y="533400"/>
          <a:chExt cx="6142382" cy="5486400"/>
        </a:xfrm>
      </xdr:grpSpPr>
      <xdr:pic>
        <xdr:nvPicPr>
          <xdr:cNvPr id="6" name="Picture 5"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96400" y="533400"/>
            <a:ext cx="6142382" cy="5486400"/>
          </a:xfrm>
          <a:prstGeom prst="rect">
            <a:avLst/>
          </a:prstGeom>
        </xdr:spPr>
      </xdr:pic>
      <xdr:cxnSp macro="">
        <xdr:nvCxnSpPr>
          <xdr:cNvPr id="5" name="Straight Arrow Connector 4"/>
          <xdr:cNvCxnSpPr/>
        </xdr:nvCxnSpPr>
        <xdr:spPr>
          <a:xfrm flipH="1" flipV="1">
            <a:off x="11668125" y="1314450"/>
            <a:ext cx="1257300" cy="3876675"/>
          </a:xfrm>
          <a:prstGeom prst="straightConnector1">
            <a:avLst/>
          </a:prstGeom>
          <a:ln>
            <a:solidFill>
              <a:schemeClr val="tx1">
                <a:lumMod val="65000"/>
                <a:lumOff val="35000"/>
              </a:schemeClr>
            </a:solidFill>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2</xdr:row>
      <xdr:rowOff>130968</xdr:rowOff>
    </xdr:from>
    <xdr:to>
      <xdr:col>27</xdr:col>
      <xdr:colOff>321469</xdr:colOff>
      <xdr:row>41</xdr:row>
      <xdr:rowOff>13855</xdr:rowOff>
    </xdr:to>
    <xdr:grpSp>
      <xdr:nvGrpSpPr>
        <xdr:cNvPr id="9" name="Group 8"/>
        <xdr:cNvGrpSpPr/>
      </xdr:nvGrpSpPr>
      <xdr:grpSpPr>
        <a:xfrm>
          <a:off x="9977438" y="583406"/>
          <a:ext cx="10358437" cy="7431449"/>
          <a:chOff x="9977438" y="583406"/>
          <a:chExt cx="10358437" cy="7431449"/>
        </a:xfrm>
      </xdr:grpSpPr>
      <xdr:pic>
        <xdr:nvPicPr>
          <xdr:cNvPr id="2" name="Picture 1"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77438" y="583406"/>
            <a:ext cx="10358437" cy="7431449"/>
          </a:xfrm>
          <a:prstGeom prst="rect">
            <a:avLst/>
          </a:prstGeom>
        </xdr:spPr>
      </xdr:pic>
      <xdr:sp macro="" textlink="">
        <xdr:nvSpPr>
          <xdr:cNvPr id="5" name="Oval 4"/>
          <xdr:cNvSpPr/>
        </xdr:nvSpPr>
        <xdr:spPr>
          <a:xfrm rot="3120072">
            <a:off x="10531428" y="1375825"/>
            <a:ext cx="735199" cy="440829"/>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6" name="Oval 5"/>
          <xdr:cNvSpPr/>
        </xdr:nvSpPr>
        <xdr:spPr>
          <a:xfrm>
            <a:off x="19180969" y="6596063"/>
            <a:ext cx="619125" cy="583406"/>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8" name="Straight Arrow Connector 7"/>
          <xdr:cNvCxnSpPr/>
        </xdr:nvCxnSpPr>
        <xdr:spPr>
          <a:xfrm flipH="1" flipV="1">
            <a:off x="11322844" y="1690687"/>
            <a:ext cx="7796213" cy="5031582"/>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2</xdr:row>
      <xdr:rowOff>95250</xdr:rowOff>
    </xdr:from>
    <xdr:to>
      <xdr:col>22</xdr:col>
      <xdr:colOff>582083</xdr:colOff>
      <xdr:row>45</xdr:row>
      <xdr:rowOff>129753</xdr:rowOff>
    </xdr:to>
    <xdr:grpSp>
      <xdr:nvGrpSpPr>
        <xdr:cNvPr id="9" name="Group 8"/>
        <xdr:cNvGrpSpPr/>
      </xdr:nvGrpSpPr>
      <xdr:grpSpPr>
        <a:xfrm>
          <a:off x="10275094" y="547688"/>
          <a:ext cx="7582958" cy="8345065"/>
          <a:chOff x="10275094" y="547688"/>
          <a:chExt cx="7582958" cy="8345065"/>
        </a:xfrm>
      </xdr:grpSpPr>
      <xdr:pic>
        <xdr:nvPicPr>
          <xdr:cNvPr id="3" name="Picture 2"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275094" y="547688"/>
            <a:ext cx="7582958" cy="8345065"/>
          </a:xfrm>
          <a:prstGeom prst="rect">
            <a:avLst/>
          </a:prstGeom>
        </xdr:spPr>
      </xdr:pic>
      <xdr:sp macro="" textlink="">
        <xdr:nvSpPr>
          <xdr:cNvPr id="5" name="Oval 4"/>
          <xdr:cNvSpPr/>
        </xdr:nvSpPr>
        <xdr:spPr>
          <a:xfrm rot="3138389">
            <a:off x="11993798" y="6285624"/>
            <a:ext cx="1636782" cy="1123696"/>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6" name="Oval 5"/>
          <xdr:cNvSpPr/>
        </xdr:nvSpPr>
        <xdr:spPr>
          <a:xfrm rot="1268935">
            <a:off x="13870781" y="2357437"/>
            <a:ext cx="976312" cy="1214437"/>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7" name="Straight Arrow Connector 6"/>
          <xdr:cNvCxnSpPr/>
        </xdr:nvCxnSpPr>
        <xdr:spPr>
          <a:xfrm flipH="1">
            <a:off x="12954000" y="3590925"/>
            <a:ext cx="1092994" cy="2516981"/>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130969</xdr:colOff>
      <xdr:row>2</xdr:row>
      <xdr:rowOff>107156</xdr:rowOff>
    </xdr:from>
    <xdr:to>
      <xdr:col>32</xdr:col>
      <xdr:colOff>408329</xdr:colOff>
      <xdr:row>46</xdr:row>
      <xdr:rowOff>84527</xdr:rowOff>
    </xdr:to>
    <xdr:grpSp>
      <xdr:nvGrpSpPr>
        <xdr:cNvPr id="18" name="Group 17"/>
        <xdr:cNvGrpSpPr/>
      </xdr:nvGrpSpPr>
      <xdr:grpSpPr>
        <a:xfrm>
          <a:off x="15644813" y="559594"/>
          <a:ext cx="8135485" cy="8478433"/>
          <a:chOff x="15644813" y="559594"/>
          <a:chExt cx="8135485" cy="8478433"/>
        </a:xfrm>
      </xdr:grpSpPr>
      <xdr:pic>
        <xdr:nvPicPr>
          <xdr:cNvPr id="2" name="Picture 1"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644813" y="559594"/>
            <a:ext cx="8135485" cy="8478433"/>
          </a:xfrm>
          <a:prstGeom prst="rect">
            <a:avLst/>
          </a:prstGeom>
        </xdr:spPr>
      </xdr:pic>
      <xdr:sp macro="" textlink="">
        <xdr:nvSpPr>
          <xdr:cNvPr id="8" name="Oval 7"/>
          <xdr:cNvSpPr/>
        </xdr:nvSpPr>
        <xdr:spPr>
          <a:xfrm rot="736113">
            <a:off x="16632764" y="8222461"/>
            <a:ext cx="913688" cy="576697"/>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9" name="Oval 8"/>
          <xdr:cNvSpPr/>
        </xdr:nvSpPr>
        <xdr:spPr>
          <a:xfrm rot="6712758">
            <a:off x="21077121" y="1401660"/>
            <a:ext cx="1636943" cy="625680"/>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10" name="Straight Arrow Connector 9"/>
          <xdr:cNvCxnSpPr/>
        </xdr:nvCxnSpPr>
        <xdr:spPr>
          <a:xfrm flipH="1">
            <a:off x="17275969" y="2566987"/>
            <a:ext cx="4319587" cy="5624513"/>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sp macro="" textlink="">
        <xdr:nvSpPr>
          <xdr:cNvPr id="11" name="Oval 10"/>
          <xdr:cNvSpPr/>
        </xdr:nvSpPr>
        <xdr:spPr>
          <a:xfrm rot="4328099">
            <a:off x="18897800" y="4295599"/>
            <a:ext cx="896326" cy="535532"/>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16" name="Straight Arrow Connector 15"/>
          <xdr:cNvCxnSpPr/>
        </xdr:nvCxnSpPr>
        <xdr:spPr>
          <a:xfrm flipH="1">
            <a:off x="19550062" y="2505075"/>
            <a:ext cx="1912145" cy="1697831"/>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sp macro="" textlink="">
        <xdr:nvSpPr>
          <xdr:cNvPr id="6" name="TextBox 5"/>
          <xdr:cNvSpPr txBox="1"/>
        </xdr:nvSpPr>
        <xdr:spPr>
          <a:xfrm>
            <a:off x="18692813" y="4321969"/>
            <a:ext cx="261937" cy="2500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402C6"/>
                </a:solidFill>
              </a:rPr>
              <a:t>A</a:t>
            </a:r>
          </a:p>
        </xdr:txBody>
      </xdr:sp>
      <xdr:sp macro="" textlink="">
        <xdr:nvSpPr>
          <xdr:cNvPr id="17" name="TextBox 16"/>
          <xdr:cNvSpPr txBox="1"/>
        </xdr:nvSpPr>
        <xdr:spPr>
          <a:xfrm>
            <a:off x="17595056" y="8177212"/>
            <a:ext cx="261937" cy="2500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402C6"/>
                </a:solidFill>
              </a:rPr>
              <a:t>B</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190500</xdr:colOff>
      <xdr:row>2</xdr:row>
      <xdr:rowOff>95250</xdr:rowOff>
    </xdr:from>
    <xdr:to>
      <xdr:col>27</xdr:col>
      <xdr:colOff>422954</xdr:colOff>
      <xdr:row>30</xdr:row>
      <xdr:rowOff>76955</xdr:rowOff>
    </xdr:to>
    <xdr:grpSp>
      <xdr:nvGrpSpPr>
        <xdr:cNvPr id="9" name="Group 8"/>
        <xdr:cNvGrpSpPr/>
      </xdr:nvGrpSpPr>
      <xdr:grpSpPr>
        <a:xfrm>
          <a:off x="8536781" y="547688"/>
          <a:ext cx="10555173" cy="5410955"/>
          <a:chOff x="8536781" y="547688"/>
          <a:chExt cx="10555173" cy="5410955"/>
        </a:xfrm>
      </xdr:grpSpPr>
      <xdr:pic>
        <xdr:nvPicPr>
          <xdr:cNvPr id="3" name="Picture 2"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36781" y="547688"/>
            <a:ext cx="10555173" cy="5410955"/>
          </a:xfrm>
          <a:prstGeom prst="rect">
            <a:avLst/>
          </a:prstGeom>
        </xdr:spPr>
      </xdr:pic>
      <xdr:sp macro="" textlink="">
        <xdr:nvSpPr>
          <xdr:cNvPr id="5" name="Oval 4"/>
          <xdr:cNvSpPr/>
        </xdr:nvSpPr>
        <xdr:spPr>
          <a:xfrm rot="3617540">
            <a:off x="17101551" y="3958390"/>
            <a:ext cx="1144239" cy="815114"/>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6" name="Oval 5"/>
          <xdr:cNvSpPr/>
        </xdr:nvSpPr>
        <xdr:spPr>
          <a:xfrm rot="20932758">
            <a:off x="9415946" y="2112868"/>
            <a:ext cx="1242046" cy="762984"/>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7" name="Straight Arrow Connector 6"/>
          <xdr:cNvCxnSpPr/>
        </xdr:nvCxnSpPr>
        <xdr:spPr>
          <a:xfrm>
            <a:off x="10475119" y="2757488"/>
            <a:ext cx="6669881" cy="1314449"/>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95250</xdr:colOff>
      <xdr:row>2</xdr:row>
      <xdr:rowOff>95250</xdr:rowOff>
    </xdr:from>
    <xdr:to>
      <xdr:col>29</xdr:col>
      <xdr:colOff>575389</xdr:colOff>
      <xdr:row>33</xdr:row>
      <xdr:rowOff>153325</xdr:rowOff>
    </xdr:to>
    <xdr:grpSp>
      <xdr:nvGrpSpPr>
        <xdr:cNvPr id="13" name="Group 12"/>
        <xdr:cNvGrpSpPr/>
      </xdr:nvGrpSpPr>
      <xdr:grpSpPr>
        <a:xfrm>
          <a:off x="11465719" y="547688"/>
          <a:ext cx="10802858" cy="6630325"/>
          <a:chOff x="11465719" y="547688"/>
          <a:chExt cx="10802858" cy="6630325"/>
        </a:xfrm>
      </xdr:grpSpPr>
      <xdr:pic>
        <xdr:nvPicPr>
          <xdr:cNvPr id="6" name="Picture 5"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65719" y="547688"/>
            <a:ext cx="10802858" cy="6630325"/>
          </a:xfrm>
          <a:prstGeom prst="rect">
            <a:avLst/>
          </a:prstGeom>
        </xdr:spPr>
      </xdr:pic>
      <xdr:sp macro="" textlink="">
        <xdr:nvSpPr>
          <xdr:cNvPr id="7" name="Oval 6"/>
          <xdr:cNvSpPr/>
        </xdr:nvSpPr>
        <xdr:spPr>
          <a:xfrm rot="20914439">
            <a:off x="18004753" y="2864155"/>
            <a:ext cx="2621756" cy="1746938"/>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9" name="Oval 8"/>
          <xdr:cNvSpPr/>
        </xdr:nvSpPr>
        <xdr:spPr>
          <a:xfrm rot="21116022">
            <a:off x="12946589" y="3121039"/>
            <a:ext cx="2418901" cy="1661426"/>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10" name="Straight Arrow Connector 9"/>
          <xdr:cNvCxnSpPr/>
        </xdr:nvCxnSpPr>
        <xdr:spPr>
          <a:xfrm>
            <a:off x="15475744" y="3948113"/>
            <a:ext cx="2407443" cy="135731"/>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119062</xdr:colOff>
      <xdr:row>2</xdr:row>
      <xdr:rowOff>119062</xdr:rowOff>
    </xdr:from>
    <xdr:to>
      <xdr:col>24</xdr:col>
      <xdr:colOff>520497</xdr:colOff>
      <xdr:row>41</xdr:row>
      <xdr:rowOff>29616</xdr:rowOff>
    </xdr:to>
    <xdr:grpSp>
      <xdr:nvGrpSpPr>
        <xdr:cNvPr id="5" name="Group 4"/>
        <xdr:cNvGrpSpPr/>
      </xdr:nvGrpSpPr>
      <xdr:grpSpPr>
        <a:xfrm>
          <a:off x="8096250" y="571500"/>
          <a:ext cx="9926435" cy="7459116"/>
          <a:chOff x="8096250" y="571500"/>
          <a:chExt cx="9926435" cy="7459116"/>
        </a:xfrm>
      </xdr:grpSpPr>
      <xdr:pic>
        <xdr:nvPicPr>
          <xdr:cNvPr id="2" name="Picture 1"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0" y="571500"/>
            <a:ext cx="9926435" cy="7459116"/>
          </a:xfrm>
          <a:prstGeom prst="rect">
            <a:avLst/>
          </a:prstGeom>
        </xdr:spPr>
      </xdr:pic>
      <xdr:sp macro="" textlink="">
        <xdr:nvSpPr>
          <xdr:cNvPr id="7" name="Oval 6"/>
          <xdr:cNvSpPr/>
        </xdr:nvSpPr>
        <xdr:spPr>
          <a:xfrm>
            <a:off x="14118432" y="3833812"/>
            <a:ext cx="1145380" cy="1214438"/>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8" name="Oval 7"/>
          <xdr:cNvSpPr/>
        </xdr:nvSpPr>
        <xdr:spPr>
          <a:xfrm rot="18204912">
            <a:off x="9171817" y="2031757"/>
            <a:ext cx="1720063" cy="1227728"/>
          </a:xfrm>
          <a:prstGeom prst="ellipse">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9" name="Straight Arrow Connector 8"/>
          <xdr:cNvCxnSpPr/>
        </xdr:nvCxnSpPr>
        <xdr:spPr>
          <a:xfrm>
            <a:off x="10665619" y="2995613"/>
            <a:ext cx="3717131" cy="2147887"/>
          </a:xfrm>
          <a:prstGeom prst="straightConnector1">
            <a:avLst/>
          </a:prstGeom>
          <a:ln w="28575">
            <a:tailEnd type="triangle"/>
          </a:ln>
        </xdr:spPr>
        <xdr:style>
          <a:lnRef idx="1">
            <a:schemeClr val="dk1"/>
          </a:lnRef>
          <a:fillRef idx="0">
            <a:schemeClr val="dk1"/>
          </a:fillRef>
          <a:effectRef idx="0">
            <a:schemeClr val="dk1"/>
          </a:effectRef>
          <a:fontRef idx="minor">
            <a:schemeClr val="tx1"/>
          </a:fontRef>
        </xdr:style>
      </xdr:cxnSp>
      <xdr:sp macro="" textlink="">
        <xdr:nvSpPr>
          <xdr:cNvPr id="10" name="Oval 9"/>
          <xdr:cNvSpPr/>
        </xdr:nvSpPr>
        <xdr:spPr>
          <a:xfrm rot="2420531">
            <a:off x="14538588" y="5530464"/>
            <a:ext cx="831406" cy="610927"/>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2" name="Oval 11"/>
          <xdr:cNvSpPr/>
        </xdr:nvSpPr>
        <xdr:spPr>
          <a:xfrm>
            <a:off x="15887700" y="4888707"/>
            <a:ext cx="771525" cy="778668"/>
          </a:xfrm>
          <a:prstGeom prst="ellipse">
            <a:avLst/>
          </a:prstGeom>
          <a:noFill/>
          <a:ln w="38100">
            <a:solidFill>
              <a:srgbClr val="F402C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9"/>
  <sheetViews>
    <sheetView workbookViewId="0">
      <selection activeCell="B25" sqref="B25"/>
    </sheetView>
  </sheetViews>
  <sheetFormatPr defaultRowHeight="15" x14ac:dyDescent="0.25"/>
  <cols>
    <col min="2" max="2" width="134.85546875" style="28" customWidth="1"/>
  </cols>
  <sheetData>
    <row r="2" spans="2:2" ht="15.75" thickBot="1" x14ac:dyDescent="0.3"/>
    <row r="3" spans="2:2" x14ac:dyDescent="0.25">
      <c r="B3" s="36" t="s">
        <v>246</v>
      </c>
    </row>
    <row r="4" spans="2:2" x14ac:dyDescent="0.25">
      <c r="B4" s="34"/>
    </row>
    <row r="5" spans="2:2" x14ac:dyDescent="0.25">
      <c r="B5" s="34" t="s">
        <v>31</v>
      </c>
    </row>
    <row r="6" spans="2:2" x14ac:dyDescent="0.25">
      <c r="B6" s="34" t="s">
        <v>32</v>
      </c>
    </row>
    <row r="7" spans="2:2" x14ac:dyDescent="0.25">
      <c r="B7" s="34" t="s">
        <v>247</v>
      </c>
    </row>
    <row r="8" spans="2:2" ht="15" customHeight="1" x14ac:dyDescent="0.25">
      <c r="B8" s="281" t="s">
        <v>248</v>
      </c>
    </row>
    <row r="9" spans="2:2" x14ac:dyDescent="0.25">
      <c r="B9" s="281" t="s">
        <v>249</v>
      </c>
    </row>
    <row r="10" spans="2:2" x14ac:dyDescent="0.25">
      <c r="B10" s="281" t="s">
        <v>250</v>
      </c>
    </row>
    <row r="11" spans="2:2" x14ac:dyDescent="0.25">
      <c r="B11" s="34" t="s">
        <v>251</v>
      </c>
    </row>
    <row r="12" spans="2:2" ht="15.75" thickBot="1" x14ac:dyDescent="0.3">
      <c r="B12" s="34"/>
    </row>
    <row r="13" spans="2:2" ht="15.75" thickBot="1" x14ac:dyDescent="0.3">
      <c r="B13" s="282" t="s">
        <v>252</v>
      </c>
    </row>
    <row r="14" spans="2:2" x14ac:dyDescent="0.25">
      <c r="B14" s="283"/>
    </row>
    <row r="15" spans="2:2" x14ac:dyDescent="0.25">
      <c r="B15" s="284" t="s">
        <v>253</v>
      </c>
    </row>
    <row r="16" spans="2:2" x14ac:dyDescent="0.25">
      <c r="B16" s="34"/>
    </row>
    <row r="17" spans="2:2" x14ac:dyDescent="0.25">
      <c r="B17" s="34"/>
    </row>
    <row r="18" spans="2:2" x14ac:dyDescent="0.25">
      <c r="B18" s="284" t="s">
        <v>254</v>
      </c>
    </row>
    <row r="19" spans="2:2" ht="15.75" thickBot="1" x14ac:dyDescent="0.3">
      <c r="B19" s="35"/>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4"/>
  <sheetViews>
    <sheetView workbookViewId="0">
      <selection activeCell="D29" sqref="D29"/>
    </sheetView>
  </sheetViews>
  <sheetFormatPr defaultRowHeight="15" x14ac:dyDescent="0.25"/>
  <cols>
    <col min="1" max="1" width="9.140625" style="2"/>
    <col min="2" max="2" width="15.7109375" style="2" customWidth="1"/>
    <col min="3" max="3" width="8.7109375" style="2" bestFit="1" customWidth="1"/>
    <col min="4" max="5" width="18.7109375" style="2" customWidth="1"/>
    <col min="6" max="6" width="75.7109375" style="79" customWidth="1"/>
    <col min="7" max="16384" width="9.140625" style="2"/>
  </cols>
  <sheetData>
    <row r="2" spans="2:6" ht="15" customHeight="1" x14ac:dyDescent="0.25">
      <c r="B2" s="287" t="s">
        <v>70</v>
      </c>
      <c r="C2" s="288"/>
      <c r="D2" s="288"/>
      <c r="E2" s="288"/>
      <c r="F2" s="289"/>
    </row>
    <row r="3" spans="2:6" ht="30" x14ac:dyDescent="0.25">
      <c r="B3" s="80" t="s">
        <v>20</v>
      </c>
      <c r="C3" s="81" t="s">
        <v>63</v>
      </c>
      <c r="D3" s="81" t="s">
        <v>62</v>
      </c>
      <c r="E3" s="82" t="s">
        <v>69</v>
      </c>
      <c r="F3" s="83" t="s">
        <v>71</v>
      </c>
    </row>
    <row r="4" spans="2:6" ht="30" x14ac:dyDescent="0.25">
      <c r="B4" s="93">
        <v>1156</v>
      </c>
      <c r="C4" s="94" t="s">
        <v>61</v>
      </c>
      <c r="D4" s="95">
        <v>39.9</v>
      </c>
      <c r="E4" s="96" t="s">
        <v>22</v>
      </c>
      <c r="F4" s="97" t="s">
        <v>60</v>
      </c>
    </row>
    <row r="5" spans="2:6" ht="30" x14ac:dyDescent="0.25">
      <c r="B5" s="78">
        <v>1199</v>
      </c>
      <c r="C5" s="89" t="s">
        <v>50</v>
      </c>
      <c r="D5" s="84">
        <v>61.570599000000001</v>
      </c>
      <c r="E5" s="91">
        <v>30</v>
      </c>
      <c r="F5" s="87" t="s">
        <v>59</v>
      </c>
    </row>
    <row r="6" spans="2:6" x14ac:dyDescent="0.25">
      <c r="B6" s="78">
        <v>1221</v>
      </c>
      <c r="C6" s="89" t="s">
        <v>50</v>
      </c>
      <c r="D6" s="84">
        <v>45.238652000000002</v>
      </c>
      <c r="E6" s="91">
        <v>45.2</v>
      </c>
      <c r="F6" s="87" t="s">
        <v>58</v>
      </c>
    </row>
    <row r="7" spans="2:6" ht="30" x14ac:dyDescent="0.25">
      <c r="B7" s="78">
        <v>1304</v>
      </c>
      <c r="C7" s="89" t="s">
        <v>50</v>
      </c>
      <c r="D7" s="84">
        <v>59.981605000000002</v>
      </c>
      <c r="E7" s="91">
        <v>30</v>
      </c>
      <c r="F7" s="87" t="s">
        <v>57</v>
      </c>
    </row>
    <row r="8" spans="2:6" ht="30" x14ac:dyDescent="0.25">
      <c r="B8" s="78">
        <v>1307</v>
      </c>
      <c r="C8" s="89" t="s">
        <v>50</v>
      </c>
      <c r="D8" s="84">
        <v>16.001961000000001</v>
      </c>
      <c r="E8" s="91">
        <v>16</v>
      </c>
      <c r="F8" s="87" t="s">
        <v>56</v>
      </c>
    </row>
    <row r="9" spans="2:6" x14ac:dyDescent="0.25">
      <c r="B9" s="78">
        <v>1308</v>
      </c>
      <c r="C9" s="89" t="s">
        <v>49</v>
      </c>
      <c r="D9" s="84">
        <v>208.405034</v>
      </c>
      <c r="E9" s="91">
        <v>9</v>
      </c>
      <c r="F9" s="87"/>
    </row>
    <row r="10" spans="2:6" x14ac:dyDescent="0.25">
      <c r="B10" s="78">
        <v>1315</v>
      </c>
      <c r="C10" s="89" t="s">
        <v>49</v>
      </c>
      <c r="D10" s="84">
        <v>755.23617000000002</v>
      </c>
      <c r="E10" s="91">
        <v>45.124694173800002</v>
      </c>
      <c r="F10" s="87"/>
    </row>
    <row r="11" spans="2:6" x14ac:dyDescent="0.25">
      <c r="B11" s="78">
        <v>1361</v>
      </c>
      <c r="C11" s="89" t="s">
        <v>50</v>
      </c>
      <c r="D11" s="84">
        <v>46.182563999999999</v>
      </c>
      <c r="E11" s="91">
        <v>46.2</v>
      </c>
      <c r="F11" s="87"/>
    </row>
    <row r="12" spans="2:6" x14ac:dyDescent="0.25">
      <c r="B12" s="78">
        <v>1365</v>
      </c>
      <c r="C12" s="89" t="s">
        <v>50</v>
      </c>
      <c r="D12" s="84">
        <v>69.098025000000007</v>
      </c>
      <c r="E12" s="91">
        <v>35</v>
      </c>
      <c r="F12" s="87" t="s">
        <v>55</v>
      </c>
    </row>
    <row r="13" spans="2:6" x14ac:dyDescent="0.25">
      <c r="B13" s="78">
        <v>1369</v>
      </c>
      <c r="C13" s="89" t="s">
        <v>49</v>
      </c>
      <c r="D13" s="84">
        <v>228.72356600000001</v>
      </c>
      <c r="E13" s="91">
        <v>49.247608257400003</v>
      </c>
      <c r="F13" s="87"/>
    </row>
    <row r="14" spans="2:6" x14ac:dyDescent="0.25">
      <c r="B14" s="78">
        <v>1379</v>
      </c>
      <c r="C14" s="89" t="s">
        <v>50</v>
      </c>
      <c r="D14" s="84">
        <v>13.835252000000001</v>
      </c>
      <c r="E14" s="91">
        <v>13.8</v>
      </c>
      <c r="F14" s="87" t="s">
        <v>54</v>
      </c>
    </row>
    <row r="15" spans="2:6" x14ac:dyDescent="0.25">
      <c r="B15" s="78">
        <v>1404</v>
      </c>
      <c r="C15" s="89" t="s">
        <v>49</v>
      </c>
      <c r="D15" s="84">
        <v>863.405978</v>
      </c>
      <c r="E15" s="91">
        <v>111.97543989200001</v>
      </c>
      <c r="F15" s="87"/>
    </row>
    <row r="16" spans="2:6" ht="15" customHeight="1" x14ac:dyDescent="0.25">
      <c r="B16" s="78">
        <v>1416</v>
      </c>
      <c r="C16" s="89" t="s">
        <v>50</v>
      </c>
      <c r="D16" s="84">
        <v>98.323660000000004</v>
      </c>
      <c r="E16" s="91">
        <v>98.3</v>
      </c>
      <c r="F16" s="87" t="s">
        <v>53</v>
      </c>
    </row>
    <row r="17" spans="2:6" ht="45" x14ac:dyDescent="0.25">
      <c r="B17" s="285">
        <v>1423</v>
      </c>
      <c r="C17" s="89" t="s">
        <v>50</v>
      </c>
      <c r="D17" s="286">
        <v>425.02171499999997</v>
      </c>
      <c r="E17" s="91" t="s">
        <v>52</v>
      </c>
      <c r="F17" s="87" t="s">
        <v>51</v>
      </c>
    </row>
    <row r="18" spans="2:6" x14ac:dyDescent="0.25">
      <c r="B18" s="285"/>
      <c r="C18" s="89" t="s">
        <v>49</v>
      </c>
      <c r="D18" s="286"/>
      <c r="E18" s="91">
        <v>19.0061864071</v>
      </c>
      <c r="F18" s="87"/>
    </row>
    <row r="19" spans="2:6" x14ac:dyDescent="0.25">
      <c r="B19" s="285"/>
      <c r="C19" s="89" t="s">
        <v>49</v>
      </c>
      <c r="D19" s="286"/>
      <c r="E19" s="91">
        <v>23.549732874</v>
      </c>
      <c r="F19" s="87"/>
    </row>
    <row r="20" spans="2:6" x14ac:dyDescent="0.25">
      <c r="B20" s="78">
        <v>1433</v>
      </c>
      <c r="C20" s="89" t="s">
        <v>50</v>
      </c>
      <c r="D20" s="84">
        <v>34.920515999999999</v>
      </c>
      <c r="E20" s="91">
        <v>34.9</v>
      </c>
      <c r="F20" s="87"/>
    </row>
    <row r="21" spans="2:6" ht="15" customHeight="1" x14ac:dyDescent="0.25">
      <c r="B21" s="78">
        <v>1445</v>
      </c>
      <c r="C21" s="89" t="s">
        <v>49</v>
      </c>
      <c r="D21" s="84">
        <v>725.966904</v>
      </c>
      <c r="E21" s="91">
        <v>21.502440412399999</v>
      </c>
      <c r="F21" s="87"/>
    </row>
    <row r="22" spans="2:6" x14ac:dyDescent="0.25">
      <c r="B22" s="78">
        <v>1455</v>
      </c>
      <c r="C22" s="89" t="s">
        <v>50</v>
      </c>
      <c r="D22" s="84">
        <v>48.311664999999998</v>
      </c>
      <c r="E22" s="91">
        <v>48.3</v>
      </c>
      <c r="F22" s="87"/>
    </row>
    <row r="23" spans="2:6" x14ac:dyDescent="0.25">
      <c r="B23" s="78">
        <v>1477</v>
      </c>
      <c r="C23" s="89" t="s">
        <v>49</v>
      </c>
      <c r="D23" s="84">
        <v>29.074183999999999</v>
      </c>
      <c r="E23" s="91">
        <v>15.317334061499999</v>
      </c>
      <c r="F23" s="87"/>
    </row>
    <row r="24" spans="2:6" x14ac:dyDescent="0.25">
      <c r="B24" s="85">
        <v>1498</v>
      </c>
      <c r="C24" s="90" t="s">
        <v>49</v>
      </c>
      <c r="D24" s="86">
        <v>11.286441999999999</v>
      </c>
      <c r="E24" s="92">
        <v>11.2838185742</v>
      </c>
      <c r="F24" s="88"/>
    </row>
  </sheetData>
  <mergeCells count="3">
    <mergeCell ref="B17:B19"/>
    <mergeCell ref="D17:D19"/>
    <mergeCell ref="B2:F2"/>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8"/>
  <sheetViews>
    <sheetView workbookViewId="0">
      <selection activeCell="L4" sqref="L4"/>
    </sheetView>
  </sheetViews>
  <sheetFormatPr defaultRowHeight="15" x14ac:dyDescent="0.25"/>
  <cols>
    <col min="2" max="2" width="20.5703125" customWidth="1"/>
    <col min="3" max="3" width="19.85546875" customWidth="1"/>
    <col min="4" max="4" width="12.7109375" customWidth="1"/>
    <col min="5" max="5" width="17.5703125" customWidth="1"/>
    <col min="6" max="9" width="12.7109375" customWidth="1"/>
    <col min="12" max="13" width="11.28515625" bestFit="1" customWidth="1"/>
    <col min="14" max="14" width="11" bestFit="1" customWidth="1"/>
    <col min="18" max="20" width="9.140625" customWidth="1"/>
  </cols>
  <sheetData>
    <row r="1" spans="2:12" ht="15.75" thickBot="1" x14ac:dyDescent="0.3"/>
    <row r="2" spans="2:12" ht="19.5" thickBot="1" x14ac:dyDescent="0.35">
      <c r="B2" s="314" t="s">
        <v>48</v>
      </c>
      <c r="C2" s="315"/>
      <c r="D2" s="315"/>
      <c r="E2" s="315"/>
      <c r="F2" s="315"/>
      <c r="G2" s="315"/>
      <c r="H2" s="315"/>
      <c r="I2" s="316"/>
    </row>
    <row r="3" spans="2:12" ht="15.75" thickBot="1" x14ac:dyDescent="0.3"/>
    <row r="4" spans="2:12" x14ac:dyDescent="0.25">
      <c r="B4" s="25" t="s">
        <v>19</v>
      </c>
      <c r="C4" s="317">
        <v>1156</v>
      </c>
      <c r="D4" s="318"/>
      <c r="E4" s="318"/>
      <c r="F4" s="318"/>
      <c r="G4" s="319" t="s">
        <v>18</v>
      </c>
      <c r="H4" s="320"/>
      <c r="I4" s="26">
        <v>39.9</v>
      </c>
      <c r="L4" s="1"/>
    </row>
    <row r="5" spans="2:12" ht="15.75" thickBot="1" x14ac:dyDescent="0.3">
      <c r="B5" s="24" t="s">
        <v>17</v>
      </c>
      <c r="C5" s="321" t="s">
        <v>33</v>
      </c>
      <c r="D5" s="322"/>
      <c r="E5" s="322"/>
      <c r="F5" s="322"/>
      <c r="G5" s="323" t="s">
        <v>16</v>
      </c>
      <c r="H5" s="324"/>
      <c r="I5" s="27" t="s">
        <v>22</v>
      </c>
    </row>
    <row r="6" spans="2:12" ht="15.75" thickBot="1" x14ac:dyDescent="0.3">
      <c r="B6" s="23" t="s">
        <v>15</v>
      </c>
      <c r="C6" s="325" t="s">
        <v>14</v>
      </c>
      <c r="D6" s="326"/>
      <c r="E6" s="326"/>
      <c r="F6" s="327"/>
      <c r="G6" s="325" t="s">
        <v>13</v>
      </c>
      <c r="H6" s="326"/>
      <c r="I6" s="328"/>
    </row>
    <row r="7" spans="2:12" x14ac:dyDescent="0.25">
      <c r="B7" s="12" t="s">
        <v>4</v>
      </c>
      <c r="C7" s="53">
        <v>18.5</v>
      </c>
      <c r="D7" s="54">
        <v>16.2</v>
      </c>
      <c r="E7" s="55">
        <v>2</v>
      </c>
      <c r="F7" s="56">
        <v>3.2</v>
      </c>
      <c r="G7" s="53"/>
      <c r="H7" s="55"/>
      <c r="I7" s="57"/>
    </row>
    <row r="8" spans="2:12" ht="15" customHeight="1" x14ac:dyDescent="0.25">
      <c r="B8" s="8" t="s">
        <v>12</v>
      </c>
      <c r="C8" s="58" t="s">
        <v>11</v>
      </c>
      <c r="D8" s="59" t="s">
        <v>11</v>
      </c>
      <c r="E8" s="60" t="s">
        <v>10</v>
      </c>
      <c r="F8" s="61" t="s">
        <v>10</v>
      </c>
      <c r="G8" s="58"/>
      <c r="H8" s="60"/>
      <c r="I8" s="62"/>
    </row>
    <row r="9" spans="2:12" x14ac:dyDescent="0.25">
      <c r="B9" s="8" t="s">
        <v>9</v>
      </c>
      <c r="C9" s="58" t="s">
        <v>37</v>
      </c>
      <c r="D9" s="59" t="s">
        <v>36</v>
      </c>
      <c r="E9" s="60" t="s">
        <v>37</v>
      </c>
      <c r="F9" s="61" t="s">
        <v>36</v>
      </c>
      <c r="G9" s="58"/>
      <c r="H9" s="60"/>
      <c r="I9" s="62"/>
    </row>
    <row r="10" spans="2:12" ht="15.75" thickBot="1" x14ac:dyDescent="0.3">
      <c r="B10" s="16" t="s">
        <v>8</v>
      </c>
      <c r="C10" s="329" t="s">
        <v>7</v>
      </c>
      <c r="D10" s="330"/>
      <c r="E10" s="330"/>
      <c r="F10" s="331"/>
      <c r="G10" s="49"/>
      <c r="H10" s="51"/>
      <c r="I10" s="52"/>
    </row>
    <row r="11" spans="2:12" x14ac:dyDescent="0.25">
      <c r="B11" s="12" t="s">
        <v>4</v>
      </c>
      <c r="C11" s="53">
        <v>21.8</v>
      </c>
      <c r="D11" s="54">
        <v>8.3000000000000007</v>
      </c>
      <c r="E11" s="55">
        <v>6.2</v>
      </c>
      <c r="F11" s="55">
        <v>3.6</v>
      </c>
      <c r="G11" s="53"/>
      <c r="H11" s="55"/>
      <c r="I11" s="57"/>
    </row>
    <row r="12" spans="2:12" x14ac:dyDescent="0.25">
      <c r="B12" s="8" t="s">
        <v>6</v>
      </c>
      <c r="C12" s="58" t="s">
        <v>38</v>
      </c>
      <c r="D12" s="59">
        <v>118</v>
      </c>
      <c r="E12" s="60">
        <v>127</v>
      </c>
      <c r="F12" s="60">
        <v>157</v>
      </c>
      <c r="G12" s="58"/>
      <c r="H12" s="60"/>
      <c r="I12" s="62"/>
    </row>
    <row r="13" spans="2:12" ht="45" x14ac:dyDescent="0.25">
      <c r="B13" s="70" t="s">
        <v>21</v>
      </c>
      <c r="C13" s="63" t="s">
        <v>43</v>
      </c>
      <c r="D13" s="64" t="s">
        <v>41</v>
      </c>
      <c r="E13" s="65" t="s">
        <v>40</v>
      </c>
      <c r="F13" s="60" t="s">
        <v>39</v>
      </c>
      <c r="G13" s="63"/>
      <c r="H13" s="65"/>
      <c r="I13" s="62"/>
    </row>
    <row r="14" spans="2:12" ht="30.75" thickBot="1" x14ac:dyDescent="0.3">
      <c r="B14" s="16" t="s">
        <v>5</v>
      </c>
      <c r="C14" s="72" t="s">
        <v>44</v>
      </c>
      <c r="D14" s="50">
        <v>24.3</v>
      </c>
      <c r="E14" s="71" t="s">
        <v>42</v>
      </c>
      <c r="F14" s="51">
        <v>32.6</v>
      </c>
      <c r="G14" s="49"/>
      <c r="H14" s="51"/>
      <c r="I14" s="52"/>
    </row>
    <row r="15" spans="2:12" x14ac:dyDescent="0.25">
      <c r="B15" s="12" t="s">
        <v>4</v>
      </c>
      <c r="C15" s="66">
        <v>19.600000000000001</v>
      </c>
      <c r="D15" s="67">
        <v>6.8</v>
      </c>
      <c r="E15" s="68">
        <v>4.8</v>
      </c>
      <c r="F15" s="68">
        <v>8.6999999999999993</v>
      </c>
      <c r="G15" s="66"/>
      <c r="H15" s="68"/>
      <c r="I15" s="69"/>
    </row>
    <row r="16" spans="2:12" ht="45" x14ac:dyDescent="0.25">
      <c r="B16" s="77" t="s">
        <v>3</v>
      </c>
      <c r="C16" s="58">
        <v>13</v>
      </c>
      <c r="D16" s="59">
        <v>6</v>
      </c>
      <c r="E16" s="60">
        <v>8</v>
      </c>
      <c r="F16" s="65" t="s">
        <v>45</v>
      </c>
      <c r="G16" s="58"/>
      <c r="H16" s="60"/>
      <c r="I16" s="62"/>
    </row>
    <row r="17" spans="2:9" x14ac:dyDescent="0.25">
      <c r="B17" s="6" t="s">
        <v>2</v>
      </c>
      <c r="C17" s="310" t="s">
        <v>46</v>
      </c>
      <c r="D17" s="311"/>
      <c r="E17" s="311"/>
      <c r="F17" s="312"/>
      <c r="G17" s="310"/>
      <c r="H17" s="311"/>
      <c r="I17" s="313"/>
    </row>
    <row r="18" spans="2:9" s="2" customFormat="1" ht="30" customHeight="1" thickBot="1" x14ac:dyDescent="0.3">
      <c r="B18" s="3" t="s">
        <v>1</v>
      </c>
      <c r="C18" s="290" t="s">
        <v>47</v>
      </c>
      <c r="D18" s="291"/>
      <c r="E18" s="291"/>
      <c r="F18" s="292"/>
      <c r="G18" s="290"/>
      <c r="H18" s="291"/>
      <c r="I18" s="293"/>
    </row>
    <row r="19" spans="2:9" x14ac:dyDescent="0.25">
      <c r="B19" s="294"/>
      <c r="C19" s="295"/>
      <c r="D19" s="295"/>
      <c r="E19" s="295"/>
      <c r="F19" s="295"/>
      <c r="G19" s="295"/>
      <c r="H19" s="295"/>
      <c r="I19" s="296"/>
    </row>
    <row r="20" spans="2:9" ht="15.75" thickBot="1" x14ac:dyDescent="0.3">
      <c r="B20" s="297"/>
      <c r="C20" s="298"/>
      <c r="D20" s="298"/>
      <c r="E20" s="298"/>
      <c r="F20" s="298"/>
      <c r="G20" s="298"/>
      <c r="H20" s="298"/>
      <c r="I20" s="299"/>
    </row>
    <row r="21" spans="2:9" x14ac:dyDescent="0.25">
      <c r="B21" s="33"/>
      <c r="C21" s="33"/>
      <c r="D21" s="33"/>
      <c r="E21" s="33"/>
      <c r="F21" s="33"/>
      <c r="G21" s="33"/>
      <c r="H21" s="33"/>
      <c r="I21" s="33"/>
    </row>
    <row r="22" spans="2:9" ht="15.75" thickBot="1" x14ac:dyDescent="0.3"/>
    <row r="23" spans="2:9" x14ac:dyDescent="0.25">
      <c r="B23" s="300" t="s">
        <v>64</v>
      </c>
      <c r="C23" s="301"/>
      <c r="D23" s="301"/>
      <c r="E23" s="301"/>
      <c r="F23" s="301"/>
      <c r="G23" s="301"/>
      <c r="H23" s="301"/>
      <c r="I23" s="302"/>
    </row>
    <row r="24" spans="2:9" x14ac:dyDescent="0.25">
      <c r="B24" s="303"/>
      <c r="C24" s="304"/>
      <c r="D24" s="304"/>
      <c r="E24" s="304"/>
      <c r="F24" s="304"/>
      <c r="G24" s="304"/>
      <c r="H24" s="304"/>
      <c r="I24" s="305"/>
    </row>
    <row r="25" spans="2:9" ht="15.75" thickBot="1" x14ac:dyDescent="0.3">
      <c r="B25" s="306"/>
      <c r="C25" s="307"/>
      <c r="D25" s="307"/>
      <c r="E25" s="307"/>
      <c r="F25" s="307"/>
      <c r="G25" s="307"/>
      <c r="H25" s="307"/>
      <c r="I25" s="308"/>
    </row>
    <row r="26" spans="2:9" x14ac:dyDescent="0.25">
      <c r="B26" s="309" t="s">
        <v>27</v>
      </c>
      <c r="C26" s="301"/>
      <c r="D26" s="301"/>
      <c r="E26" s="301"/>
      <c r="F26" s="301"/>
      <c r="G26" s="301"/>
      <c r="H26" s="301"/>
      <c r="I26" s="302"/>
    </row>
    <row r="27" spans="2:9" x14ac:dyDescent="0.25">
      <c r="B27" s="303"/>
      <c r="C27" s="304"/>
      <c r="D27" s="304"/>
      <c r="E27" s="304"/>
      <c r="F27" s="304"/>
      <c r="G27" s="304"/>
      <c r="H27" s="304"/>
      <c r="I27" s="305"/>
    </row>
    <row r="28" spans="2:9" ht="15.75" thickBot="1" x14ac:dyDescent="0.3">
      <c r="B28" s="306"/>
      <c r="C28" s="307"/>
      <c r="D28" s="307"/>
      <c r="E28" s="307"/>
      <c r="F28" s="307"/>
      <c r="G28" s="307"/>
      <c r="H28" s="307"/>
      <c r="I28" s="308"/>
    </row>
  </sheetData>
  <mergeCells count="15">
    <mergeCell ref="C17:F17"/>
    <mergeCell ref="G17:I17"/>
    <mergeCell ref="B2:I2"/>
    <mergeCell ref="C4:F4"/>
    <mergeCell ref="G4:H4"/>
    <mergeCell ref="C5:F5"/>
    <mergeCell ref="G5:H5"/>
    <mergeCell ref="C6:F6"/>
    <mergeCell ref="G6:I6"/>
    <mergeCell ref="C10:F10"/>
    <mergeCell ref="C18:F18"/>
    <mergeCell ref="G18:I18"/>
    <mergeCell ref="B19:I20"/>
    <mergeCell ref="B23:I25"/>
    <mergeCell ref="B26:I2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3"/>
  <sheetViews>
    <sheetView zoomScaleNormal="100" workbookViewId="0">
      <selection activeCell="H34" sqref="H34"/>
    </sheetView>
  </sheetViews>
  <sheetFormatPr defaultRowHeight="15" x14ac:dyDescent="0.25"/>
  <cols>
    <col min="2" max="2" width="20.5703125" customWidth="1"/>
    <col min="3" max="8" width="12.7109375" customWidth="1"/>
    <col min="9" max="9" width="14.28515625" customWidth="1"/>
    <col min="12" max="13" width="11.28515625" bestFit="1" customWidth="1"/>
    <col min="14" max="14" width="11" bestFit="1" customWidth="1"/>
    <col min="18" max="20" width="9.140625" customWidth="1"/>
  </cols>
  <sheetData>
    <row r="1" spans="2:14" ht="15.75" thickBot="1" x14ac:dyDescent="0.3"/>
    <row r="2" spans="2:14" ht="19.5" thickBot="1" x14ac:dyDescent="0.35">
      <c r="B2" s="351" t="s">
        <v>124</v>
      </c>
      <c r="C2" s="352"/>
      <c r="D2" s="352"/>
      <c r="E2" s="352"/>
      <c r="F2" s="352"/>
      <c r="G2" s="352"/>
      <c r="H2" s="352"/>
      <c r="I2" s="353"/>
      <c r="L2" s="1" t="s">
        <v>0</v>
      </c>
    </row>
    <row r="3" spans="2:14" ht="15.75" thickBot="1" x14ac:dyDescent="0.3"/>
    <row r="4" spans="2:14" x14ac:dyDescent="0.25">
      <c r="B4" s="25" t="s">
        <v>19</v>
      </c>
      <c r="C4" s="317">
        <v>1199</v>
      </c>
      <c r="D4" s="318"/>
      <c r="E4" s="318"/>
      <c r="F4" s="319" t="s">
        <v>18</v>
      </c>
      <c r="G4" s="320"/>
      <c r="H4" s="354">
        <v>32.5</v>
      </c>
      <c r="I4" s="355"/>
    </row>
    <row r="5" spans="2:14" ht="15.75" thickBot="1" x14ac:dyDescent="0.3">
      <c r="B5" s="24" t="s">
        <v>17</v>
      </c>
      <c r="C5" s="321" t="s">
        <v>33</v>
      </c>
      <c r="D5" s="322"/>
      <c r="E5" s="322"/>
      <c r="F5" s="323" t="s">
        <v>16</v>
      </c>
      <c r="G5" s="324"/>
      <c r="H5" s="356">
        <v>31.3</v>
      </c>
      <c r="I5" s="357"/>
    </row>
    <row r="6" spans="2:14" ht="15.75" thickBot="1" x14ac:dyDescent="0.3">
      <c r="B6" s="23" t="s">
        <v>15</v>
      </c>
      <c r="C6" s="325" t="s">
        <v>14</v>
      </c>
      <c r="D6" s="326"/>
      <c r="E6" s="327"/>
      <c r="F6" s="325" t="s">
        <v>13</v>
      </c>
      <c r="G6" s="326"/>
      <c r="H6" s="326"/>
      <c r="I6" s="328"/>
    </row>
    <row r="7" spans="2:14" x14ac:dyDescent="0.25">
      <c r="B7" s="12" t="s">
        <v>4</v>
      </c>
      <c r="C7" s="337">
        <v>31.9</v>
      </c>
      <c r="D7" s="338"/>
      <c r="E7" s="339"/>
      <c r="F7" s="337">
        <v>31.2</v>
      </c>
      <c r="G7" s="340"/>
      <c r="H7" s="359">
        <v>0.1</v>
      </c>
      <c r="I7" s="360"/>
    </row>
    <row r="8" spans="2:14" ht="15" customHeight="1" x14ac:dyDescent="0.25">
      <c r="B8" s="8" t="s">
        <v>12</v>
      </c>
      <c r="C8" s="310" t="s">
        <v>11</v>
      </c>
      <c r="D8" s="311"/>
      <c r="E8" s="336"/>
      <c r="F8" s="310" t="s">
        <v>11</v>
      </c>
      <c r="G8" s="312"/>
      <c r="H8" s="361" t="s">
        <v>10</v>
      </c>
      <c r="I8" s="313"/>
    </row>
    <row r="9" spans="2:14" x14ac:dyDescent="0.25">
      <c r="B9" s="8" t="s">
        <v>9</v>
      </c>
      <c r="C9" s="310" t="s">
        <v>36</v>
      </c>
      <c r="D9" s="311"/>
      <c r="E9" s="336"/>
      <c r="F9" s="310" t="s">
        <v>36</v>
      </c>
      <c r="G9" s="311"/>
      <c r="H9" s="311"/>
      <c r="I9" s="313"/>
    </row>
    <row r="10" spans="2:14" ht="15.75" thickBot="1" x14ac:dyDescent="0.3">
      <c r="B10" s="16" t="s">
        <v>8</v>
      </c>
      <c r="C10" s="329" t="s">
        <v>7</v>
      </c>
      <c r="D10" s="330"/>
      <c r="E10" s="331"/>
      <c r="F10" s="329" t="s">
        <v>7</v>
      </c>
      <c r="G10" s="330"/>
      <c r="H10" s="330"/>
      <c r="I10" s="358"/>
    </row>
    <row r="11" spans="2:14" x14ac:dyDescent="0.25">
      <c r="B11" s="12" t="s">
        <v>4</v>
      </c>
      <c r="C11" s="337">
        <v>30.9</v>
      </c>
      <c r="D11" s="340"/>
      <c r="E11" s="21">
        <v>1</v>
      </c>
      <c r="F11" s="22">
        <v>17.899999999999999</v>
      </c>
      <c r="G11" s="21">
        <v>8.1</v>
      </c>
      <c r="H11" s="106">
        <v>4.2</v>
      </c>
      <c r="I11" s="20">
        <v>1.1000000000000001</v>
      </c>
    </row>
    <row r="12" spans="2:14" x14ac:dyDescent="0.25">
      <c r="B12" s="8" t="s">
        <v>6</v>
      </c>
      <c r="C12" s="310">
        <v>258</v>
      </c>
      <c r="D12" s="312"/>
      <c r="E12" s="5">
        <v>148</v>
      </c>
      <c r="F12" s="7">
        <v>138</v>
      </c>
      <c r="G12" s="5">
        <v>147</v>
      </c>
      <c r="H12" s="107">
        <v>227</v>
      </c>
      <c r="I12" s="4">
        <v>207</v>
      </c>
    </row>
    <row r="13" spans="2:14" s="2" customFormat="1" x14ac:dyDescent="0.25">
      <c r="B13" s="70" t="s">
        <v>21</v>
      </c>
      <c r="C13" s="332" t="s">
        <v>66</v>
      </c>
      <c r="D13" s="333"/>
      <c r="E13" s="60" t="s">
        <v>65</v>
      </c>
      <c r="F13" s="63" t="s">
        <v>121</v>
      </c>
      <c r="G13" s="65" t="s">
        <v>39</v>
      </c>
      <c r="H13" s="109" t="s">
        <v>131</v>
      </c>
      <c r="I13" s="62" t="s">
        <v>39</v>
      </c>
      <c r="K13"/>
      <c r="L13"/>
      <c r="M13"/>
      <c r="N13" s="79"/>
    </row>
    <row r="14" spans="2:14" ht="15.75" thickBot="1" x14ac:dyDescent="0.3">
      <c r="B14" s="16" t="s">
        <v>5</v>
      </c>
      <c r="C14" s="334">
        <v>30.6</v>
      </c>
      <c r="D14" s="335"/>
      <c r="E14" s="14">
        <v>25.8</v>
      </c>
      <c r="F14" s="15">
        <v>32.200000000000003</v>
      </c>
      <c r="G14" s="14">
        <v>29.6</v>
      </c>
      <c r="H14" s="121">
        <v>34.299999999999997</v>
      </c>
      <c r="I14" s="13">
        <v>28.3</v>
      </c>
      <c r="L14" s="110"/>
      <c r="M14" s="110"/>
    </row>
    <row r="15" spans="2:14" x14ac:dyDescent="0.25">
      <c r="B15" s="12" t="s">
        <v>4</v>
      </c>
      <c r="C15" s="11">
        <v>20.100000000000001</v>
      </c>
      <c r="D15" s="10">
        <v>10.8</v>
      </c>
      <c r="E15" s="10">
        <v>1</v>
      </c>
      <c r="F15" s="11">
        <v>10</v>
      </c>
      <c r="G15" s="10">
        <v>9.8000000000000007</v>
      </c>
      <c r="H15" s="112">
        <v>6.2</v>
      </c>
      <c r="I15" s="9">
        <v>5.3</v>
      </c>
    </row>
    <row r="16" spans="2:14" s="2" customFormat="1" ht="45" x14ac:dyDescent="0.25">
      <c r="B16" s="77" t="s">
        <v>3</v>
      </c>
      <c r="C16" s="58">
        <v>16</v>
      </c>
      <c r="D16" s="60">
        <v>19</v>
      </c>
      <c r="E16" s="65" t="s">
        <v>67</v>
      </c>
      <c r="F16" s="58">
        <v>11</v>
      </c>
      <c r="G16" s="60">
        <v>14</v>
      </c>
      <c r="H16" s="108">
        <v>17</v>
      </c>
      <c r="I16" s="111" t="s">
        <v>132</v>
      </c>
    </row>
    <row r="17" spans="2:9" x14ac:dyDescent="0.25">
      <c r="B17" s="6" t="s">
        <v>2</v>
      </c>
      <c r="C17" s="310" t="s">
        <v>68</v>
      </c>
      <c r="D17" s="311"/>
      <c r="E17" s="312"/>
      <c r="F17" s="310" t="s">
        <v>133</v>
      </c>
      <c r="G17" s="311"/>
      <c r="H17" s="311"/>
      <c r="I17" s="313"/>
    </row>
    <row r="18" spans="2:9" s="2" customFormat="1" ht="30" customHeight="1" thickBot="1" x14ac:dyDescent="0.3">
      <c r="B18" s="3" t="s">
        <v>1</v>
      </c>
      <c r="C18" s="290" t="s">
        <v>22</v>
      </c>
      <c r="D18" s="291"/>
      <c r="E18" s="292"/>
      <c r="F18" s="290" t="s">
        <v>22</v>
      </c>
      <c r="G18" s="291"/>
      <c r="H18" s="291"/>
      <c r="I18" s="293"/>
    </row>
    <row r="19" spans="2:9" x14ac:dyDescent="0.25">
      <c r="B19" s="294" t="s">
        <v>152</v>
      </c>
      <c r="C19" s="295"/>
      <c r="D19" s="295"/>
      <c r="E19" s="295"/>
      <c r="F19" s="295"/>
      <c r="G19" s="295"/>
      <c r="H19" s="295"/>
      <c r="I19" s="296"/>
    </row>
    <row r="20" spans="2:9" ht="30" customHeight="1" thickBot="1" x14ac:dyDescent="0.3">
      <c r="B20" s="297"/>
      <c r="C20" s="298"/>
      <c r="D20" s="298"/>
      <c r="E20" s="298"/>
      <c r="F20" s="298"/>
      <c r="G20" s="298"/>
      <c r="H20" s="298"/>
      <c r="I20" s="299"/>
    </row>
    <row r="21" spans="2:9" x14ac:dyDescent="0.25">
      <c r="B21" s="33"/>
      <c r="C21" s="33"/>
      <c r="D21" s="33"/>
      <c r="E21" s="33"/>
      <c r="F21" s="33"/>
      <c r="G21" s="33"/>
      <c r="H21" s="33"/>
      <c r="I21" s="33"/>
    </row>
    <row r="22" spans="2:9" ht="15.75" thickBot="1" x14ac:dyDescent="0.3"/>
    <row r="23" spans="2:9" x14ac:dyDescent="0.25">
      <c r="B23" s="350" t="s">
        <v>157</v>
      </c>
      <c r="C23" s="342"/>
      <c r="D23" s="342"/>
      <c r="E23" s="342"/>
      <c r="F23" s="342"/>
      <c r="G23" s="342"/>
      <c r="H23" s="342"/>
      <c r="I23" s="343"/>
    </row>
    <row r="24" spans="2:9" x14ac:dyDescent="0.25">
      <c r="B24" s="344"/>
      <c r="C24" s="345"/>
      <c r="D24" s="345"/>
      <c r="E24" s="345"/>
      <c r="F24" s="345"/>
      <c r="G24" s="345"/>
      <c r="H24" s="345"/>
      <c r="I24" s="346"/>
    </row>
    <row r="25" spans="2:9" ht="15.75" thickBot="1" x14ac:dyDescent="0.3">
      <c r="B25" s="347"/>
      <c r="C25" s="348"/>
      <c r="D25" s="348"/>
      <c r="E25" s="348"/>
      <c r="F25" s="348"/>
      <c r="G25" s="348"/>
      <c r="H25" s="348"/>
      <c r="I25" s="349"/>
    </row>
    <row r="26" spans="2:9" x14ac:dyDescent="0.25">
      <c r="B26" s="341" t="s">
        <v>158</v>
      </c>
      <c r="C26" s="342"/>
      <c r="D26" s="342"/>
      <c r="E26" s="342"/>
      <c r="F26" s="342"/>
      <c r="G26" s="342"/>
      <c r="H26" s="342"/>
      <c r="I26" s="343"/>
    </row>
    <row r="27" spans="2:9" x14ac:dyDescent="0.25">
      <c r="B27" s="344"/>
      <c r="C27" s="345"/>
      <c r="D27" s="345"/>
      <c r="E27" s="345"/>
      <c r="F27" s="345"/>
      <c r="G27" s="345"/>
      <c r="H27" s="345"/>
      <c r="I27" s="346"/>
    </row>
    <row r="28" spans="2:9" ht="15.75" thickBot="1" x14ac:dyDescent="0.3">
      <c r="B28" s="347"/>
      <c r="C28" s="348"/>
      <c r="D28" s="348"/>
      <c r="E28" s="348"/>
      <c r="F28" s="348"/>
      <c r="G28" s="348"/>
      <c r="H28" s="348"/>
      <c r="I28" s="349"/>
    </row>
    <row r="31" spans="2:9" x14ac:dyDescent="0.25">
      <c r="B31" s="2"/>
    </row>
    <row r="32" spans="2:9" x14ac:dyDescent="0.25">
      <c r="B32" s="2"/>
    </row>
    <row r="33" spans="2:2" x14ac:dyDescent="0.25">
      <c r="B33" s="2"/>
    </row>
  </sheetData>
  <mergeCells count="30">
    <mergeCell ref="F7:G7"/>
    <mergeCell ref="F8:G8"/>
    <mergeCell ref="F9:I9"/>
    <mergeCell ref="F10:I10"/>
    <mergeCell ref="C6:E6"/>
    <mergeCell ref="F6:I6"/>
    <mergeCell ref="H7:I7"/>
    <mergeCell ref="H8:I8"/>
    <mergeCell ref="B2:I2"/>
    <mergeCell ref="C4:E4"/>
    <mergeCell ref="F4:G4"/>
    <mergeCell ref="C5:E5"/>
    <mergeCell ref="F5:G5"/>
    <mergeCell ref="H4:I4"/>
    <mergeCell ref="H5:I5"/>
    <mergeCell ref="B26:I28"/>
    <mergeCell ref="C17:E17"/>
    <mergeCell ref="F17:I17"/>
    <mergeCell ref="C18:E18"/>
    <mergeCell ref="F18:I18"/>
    <mergeCell ref="B19:I20"/>
    <mergeCell ref="B23:I25"/>
    <mergeCell ref="C12:D12"/>
    <mergeCell ref="C13:D13"/>
    <mergeCell ref="C14:D14"/>
    <mergeCell ref="C8:E8"/>
    <mergeCell ref="C7:E7"/>
    <mergeCell ref="C9:E9"/>
    <mergeCell ref="C10:E10"/>
    <mergeCell ref="C11:D1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5"/>
  <sheetViews>
    <sheetView tabSelected="1" workbookViewId="0">
      <selection activeCell="D20" sqref="D20"/>
    </sheetView>
  </sheetViews>
  <sheetFormatPr defaultRowHeight="15" x14ac:dyDescent="0.25"/>
  <cols>
    <col min="2" max="2" width="15.7109375" customWidth="1"/>
    <col min="3" max="4" width="18.7109375" customWidth="1"/>
    <col min="5" max="5" width="19.7109375" customWidth="1"/>
    <col min="7" max="7" width="15.7109375" customWidth="1"/>
    <col min="8" max="9" width="17.7109375" customWidth="1"/>
    <col min="10" max="10" width="19.7109375" customWidth="1"/>
  </cols>
  <sheetData>
    <row r="1" spans="2:12" ht="15.75" thickBot="1" x14ac:dyDescent="0.3"/>
    <row r="2" spans="2:12" ht="15" customHeight="1" x14ac:dyDescent="0.25">
      <c r="B2" s="431" t="s">
        <v>24</v>
      </c>
      <c r="C2" s="432"/>
      <c r="D2" s="433"/>
      <c r="E2" s="434" t="s">
        <v>30</v>
      </c>
      <c r="G2" s="431" t="s">
        <v>24</v>
      </c>
      <c r="H2" s="432"/>
      <c r="I2" s="433"/>
      <c r="J2" s="434" t="s">
        <v>30</v>
      </c>
    </row>
    <row r="3" spans="2:12" ht="15.75" thickBot="1" x14ac:dyDescent="0.3">
      <c r="B3" s="435" t="s">
        <v>20</v>
      </c>
      <c r="C3" s="436" t="s">
        <v>26</v>
      </c>
      <c r="D3" s="437" t="s">
        <v>25</v>
      </c>
      <c r="E3" s="438"/>
      <c r="G3" s="435" t="s">
        <v>15</v>
      </c>
      <c r="H3" s="436" t="s">
        <v>26</v>
      </c>
      <c r="I3" s="437" t="s">
        <v>25</v>
      </c>
      <c r="J3" s="438"/>
    </row>
    <row r="4" spans="2:12" x14ac:dyDescent="0.25">
      <c r="B4" s="232">
        <v>1221</v>
      </c>
      <c r="C4" s="29">
        <v>45.2</v>
      </c>
      <c r="D4" s="31">
        <v>45.2</v>
      </c>
      <c r="E4" s="136">
        <f>C4-D4</f>
        <v>0</v>
      </c>
      <c r="G4" s="151" t="s">
        <v>290</v>
      </c>
      <c r="H4" s="142">
        <f>33.8</f>
        <v>33.799999999999997</v>
      </c>
      <c r="I4" s="152">
        <f>33.2</f>
        <v>33.200000000000003</v>
      </c>
      <c r="J4" s="143">
        <f>H4-I4</f>
        <v>0.59999999999999432</v>
      </c>
    </row>
    <row r="5" spans="2:12" x14ac:dyDescent="0.25">
      <c r="B5" s="232">
        <v>1315</v>
      </c>
      <c r="C5" s="29">
        <v>45.4</v>
      </c>
      <c r="D5" s="31">
        <v>45.7</v>
      </c>
      <c r="E5" s="136">
        <f>C5-D5</f>
        <v>-0.30000000000000426</v>
      </c>
      <c r="G5" s="144" t="s">
        <v>289</v>
      </c>
      <c r="H5" s="37">
        <f>45.2+53.4</f>
        <v>98.6</v>
      </c>
      <c r="I5" s="32">
        <f>45.2+53.4</f>
        <v>98.6</v>
      </c>
      <c r="J5" s="145">
        <f>H5-I5</f>
        <v>0</v>
      </c>
      <c r="L5" s="430"/>
    </row>
    <row r="6" spans="2:12" x14ac:dyDescent="0.25">
      <c r="B6" s="233">
        <v>1404</v>
      </c>
      <c r="C6" s="124">
        <v>112</v>
      </c>
      <c r="D6" s="31">
        <v>111.7</v>
      </c>
      <c r="E6" s="136">
        <f>C6-D6</f>
        <v>0.29999999999999716</v>
      </c>
      <c r="G6" s="144" t="s">
        <v>288</v>
      </c>
      <c r="H6" s="37">
        <f>58.6</f>
        <v>58.6</v>
      </c>
      <c r="I6" s="32">
        <f>58.3</f>
        <v>58.3</v>
      </c>
      <c r="J6" s="145">
        <f>H6-I6</f>
        <v>0.30000000000000426</v>
      </c>
    </row>
    <row r="7" spans="2:12" ht="15.75" thickBot="1" x14ac:dyDescent="0.3">
      <c r="B7" s="232">
        <v>1416</v>
      </c>
      <c r="C7" s="29">
        <v>33.799999999999997</v>
      </c>
      <c r="D7" s="30">
        <v>33.200000000000003</v>
      </c>
      <c r="E7" s="136">
        <f>C7-D7</f>
        <v>0.59999999999999432</v>
      </c>
      <c r="G7" s="146" t="s">
        <v>287</v>
      </c>
      <c r="H7" s="147">
        <f>45.4+87.9+34.9</f>
        <v>168.20000000000002</v>
      </c>
      <c r="I7" s="148">
        <f>45.7+87.3+35.1</f>
        <v>168.1</v>
      </c>
      <c r="J7" s="149">
        <f>H7-I7</f>
        <v>0.10000000000002274</v>
      </c>
    </row>
    <row r="8" spans="2:12" ht="15.75" thickBot="1" x14ac:dyDescent="0.3">
      <c r="B8" s="232">
        <v>1423</v>
      </c>
      <c r="C8" s="29">
        <v>87.9</v>
      </c>
      <c r="D8" s="30">
        <v>87.3</v>
      </c>
      <c r="E8" s="136">
        <f>C8-D8</f>
        <v>0.60000000000000853</v>
      </c>
      <c r="G8" s="137" t="s">
        <v>29</v>
      </c>
      <c r="H8" s="138">
        <f>SUM(H4:H7)</f>
        <v>359.2</v>
      </c>
      <c r="I8" s="139">
        <f>SUM(I4:I7)</f>
        <v>358.20000000000005</v>
      </c>
      <c r="J8" s="150">
        <f>H8-I8</f>
        <v>0.99999999999994316</v>
      </c>
    </row>
    <row r="9" spans="2:12" ht="15.75" thickBot="1" x14ac:dyDescent="0.3">
      <c r="B9" s="232">
        <v>1433</v>
      </c>
      <c r="C9" s="29">
        <v>34.9</v>
      </c>
      <c r="D9" s="30">
        <v>35.1</v>
      </c>
      <c r="E9" s="136">
        <f>C9-D9</f>
        <v>-0.20000000000000284</v>
      </c>
      <c r="G9" s="151" t="s">
        <v>11</v>
      </c>
      <c r="H9" s="231">
        <f>41.4+43.3+55.4+51.5+30.4+68.2+32.1</f>
        <v>322.3</v>
      </c>
      <c r="I9" s="152">
        <f>45.2+35.1+57.1+49.3+27.8+83.4+28.9</f>
        <v>326.79999999999995</v>
      </c>
      <c r="J9" s="143">
        <f>H9-I9</f>
        <v>-4.4999999999999432</v>
      </c>
    </row>
    <row r="10" spans="2:12" ht="15.75" thickBot="1" x14ac:dyDescent="0.3">
      <c r="B10" s="137" t="s">
        <v>23</v>
      </c>
      <c r="C10" s="138">
        <f>SUM(C4:C9)</f>
        <v>359.19999999999993</v>
      </c>
      <c r="D10" s="141">
        <f>SUM(D4:D9)</f>
        <v>358.20000000000005</v>
      </c>
      <c r="E10" s="140">
        <f>C10-D10</f>
        <v>0.99999999999988631</v>
      </c>
      <c r="G10" s="153" t="s">
        <v>10</v>
      </c>
      <c r="H10" s="154">
        <f>3.8+2.1+3.2+1.9+3.4+19.7+2.8</f>
        <v>36.9</v>
      </c>
      <c r="I10" s="155">
        <f>10.6+1.2+4.1+5.4+3.9+6.2</f>
        <v>31.399999999999995</v>
      </c>
      <c r="J10" s="149">
        <f>H10-I10</f>
        <v>5.5000000000000036</v>
      </c>
    </row>
    <row r="11" spans="2:12" ht="15.75" thickBot="1" x14ac:dyDescent="0.3">
      <c r="G11" s="137" t="s">
        <v>29</v>
      </c>
      <c r="H11" s="230">
        <f>SUM(H9:H10)</f>
        <v>359.2</v>
      </c>
      <c r="I11" s="229">
        <f>SUM(I9:I10)</f>
        <v>358.19999999999993</v>
      </c>
      <c r="J11" s="150">
        <f>H11-I11</f>
        <v>1.0000000000000568</v>
      </c>
    </row>
    <row r="13" spans="2:12" ht="15" customHeight="1" x14ac:dyDescent="0.25"/>
    <row r="15" spans="2:12" x14ac:dyDescent="0.25">
      <c r="E15" s="135"/>
      <c r="J15" s="135"/>
    </row>
  </sheetData>
  <mergeCells count="4">
    <mergeCell ref="E2:E3"/>
    <mergeCell ref="J2:J3"/>
    <mergeCell ref="B2:D2"/>
    <mergeCell ref="G2:I2"/>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2"/>
  <sheetViews>
    <sheetView zoomScale="80" zoomScaleNormal="80" workbookViewId="0">
      <selection activeCell="B26" sqref="B26"/>
    </sheetView>
  </sheetViews>
  <sheetFormatPr defaultRowHeight="15" x14ac:dyDescent="0.25"/>
  <cols>
    <col min="2" max="2" width="20.5703125" customWidth="1"/>
    <col min="3" max="4" width="12.7109375" customWidth="1"/>
    <col min="5" max="5" width="20.7109375" customWidth="1"/>
    <col min="6" max="10" width="12.7109375" customWidth="1"/>
    <col min="12" max="13" width="11.28515625" bestFit="1" customWidth="1"/>
    <col min="14" max="14" width="11" bestFit="1" customWidth="1"/>
    <col min="18" max="20" width="9.140625" customWidth="1"/>
  </cols>
  <sheetData>
    <row r="1" spans="2:14" ht="15.75" thickBot="1" x14ac:dyDescent="0.3"/>
    <row r="2" spans="2:14" ht="19.5" thickBot="1" x14ac:dyDescent="0.35">
      <c r="B2" s="439" t="s">
        <v>255</v>
      </c>
      <c r="C2" s="440"/>
      <c r="D2" s="440"/>
      <c r="E2" s="440"/>
      <c r="F2" s="440"/>
      <c r="G2" s="440"/>
      <c r="H2" s="440"/>
      <c r="I2" s="440"/>
      <c r="J2" s="441"/>
      <c r="L2" s="1" t="s">
        <v>0</v>
      </c>
    </row>
    <row r="3" spans="2:14" ht="15.75" thickBot="1" x14ac:dyDescent="0.3"/>
    <row r="4" spans="2:14" x14ac:dyDescent="0.25">
      <c r="B4" s="25" t="s">
        <v>19</v>
      </c>
      <c r="C4" s="317">
        <v>1221</v>
      </c>
      <c r="D4" s="318"/>
      <c r="E4" s="318"/>
      <c r="F4" s="318"/>
      <c r="G4" s="319" t="s">
        <v>18</v>
      </c>
      <c r="H4" s="320"/>
      <c r="I4" s="354">
        <v>45.2</v>
      </c>
      <c r="J4" s="355"/>
    </row>
    <row r="5" spans="2:14" ht="15.75" thickBot="1" x14ac:dyDescent="0.3">
      <c r="B5" s="24" t="s">
        <v>17</v>
      </c>
      <c r="C5" s="321" t="s">
        <v>33</v>
      </c>
      <c r="D5" s="322"/>
      <c r="E5" s="322"/>
      <c r="F5" s="322"/>
      <c r="G5" s="323" t="s">
        <v>16</v>
      </c>
      <c r="H5" s="324"/>
      <c r="I5" s="356">
        <v>45.2</v>
      </c>
      <c r="J5" s="357"/>
      <c r="K5" s="129"/>
    </row>
    <row r="6" spans="2:14" ht="15.75" thickBot="1" x14ac:dyDescent="0.3">
      <c r="B6" s="23" t="s">
        <v>15</v>
      </c>
      <c r="C6" s="325" t="s">
        <v>14</v>
      </c>
      <c r="D6" s="326"/>
      <c r="E6" s="326"/>
      <c r="F6" s="327"/>
      <c r="G6" s="443" t="s">
        <v>13</v>
      </c>
      <c r="H6" s="444"/>
      <c r="I6" s="444"/>
      <c r="J6" s="445"/>
    </row>
    <row r="7" spans="2:14" x14ac:dyDescent="0.25">
      <c r="B7" s="12" t="s">
        <v>4</v>
      </c>
      <c r="C7" s="337">
        <v>41.4</v>
      </c>
      <c r="D7" s="340"/>
      <c r="E7" s="359">
        <v>3.8</v>
      </c>
      <c r="F7" s="339"/>
      <c r="G7" s="337">
        <v>45.2</v>
      </c>
      <c r="H7" s="338"/>
      <c r="I7" s="338"/>
      <c r="J7" s="360"/>
    </row>
    <row r="8" spans="2:14" x14ac:dyDescent="0.25">
      <c r="B8" s="8" t="s">
        <v>12</v>
      </c>
      <c r="C8" s="310" t="s">
        <v>11</v>
      </c>
      <c r="D8" s="312"/>
      <c r="E8" s="361" t="s">
        <v>10</v>
      </c>
      <c r="F8" s="336"/>
      <c r="G8" s="310" t="s">
        <v>11</v>
      </c>
      <c r="H8" s="311"/>
      <c r="I8" s="311"/>
      <c r="J8" s="313"/>
    </row>
    <row r="9" spans="2:14" x14ac:dyDescent="0.25">
      <c r="B9" s="8" t="s">
        <v>9</v>
      </c>
      <c r="C9" s="310" t="s">
        <v>36</v>
      </c>
      <c r="D9" s="311"/>
      <c r="E9" s="311"/>
      <c r="F9" s="336"/>
      <c r="G9" s="310" t="s">
        <v>36</v>
      </c>
      <c r="H9" s="311"/>
      <c r="I9" s="311"/>
      <c r="J9" s="313"/>
    </row>
    <row r="10" spans="2:14" ht="15.75" thickBot="1" x14ac:dyDescent="0.3">
      <c r="B10" s="16" t="s">
        <v>8</v>
      </c>
      <c r="C10" s="329" t="s">
        <v>7</v>
      </c>
      <c r="D10" s="330"/>
      <c r="E10" s="330"/>
      <c r="F10" s="331"/>
      <c r="G10" s="329" t="s">
        <v>7</v>
      </c>
      <c r="H10" s="330"/>
      <c r="I10" s="330"/>
      <c r="J10" s="358"/>
    </row>
    <row r="11" spans="2:14" x14ac:dyDescent="0.25">
      <c r="B11" s="12" t="s">
        <v>4</v>
      </c>
      <c r="C11" s="337">
        <v>20.7</v>
      </c>
      <c r="D11" s="340"/>
      <c r="E11" s="21">
        <v>16.5</v>
      </c>
      <c r="F11" s="21">
        <v>7.8</v>
      </c>
      <c r="G11" s="337">
        <v>26.3</v>
      </c>
      <c r="H11" s="340"/>
      <c r="I11" s="21">
        <v>16.8</v>
      </c>
      <c r="J11" s="20">
        <v>2</v>
      </c>
      <c r="M11" s="28"/>
    </row>
    <row r="12" spans="2:14" s="2" customFormat="1" x14ac:dyDescent="0.25">
      <c r="B12" s="77" t="s">
        <v>6</v>
      </c>
      <c r="C12" s="367">
        <v>148</v>
      </c>
      <c r="D12" s="368"/>
      <c r="E12" s="60">
        <v>168</v>
      </c>
      <c r="F12" s="60">
        <v>138</v>
      </c>
      <c r="G12" s="367">
        <v>187</v>
      </c>
      <c r="H12" s="368"/>
      <c r="I12" s="60">
        <v>157</v>
      </c>
      <c r="J12" s="62">
        <v>137</v>
      </c>
      <c r="M12" s="79"/>
      <c r="N12" s="79"/>
    </row>
    <row r="13" spans="2:14" s="2" customFormat="1" x14ac:dyDescent="0.25">
      <c r="B13" s="70" t="s">
        <v>21</v>
      </c>
      <c r="C13" s="332" t="s">
        <v>280</v>
      </c>
      <c r="D13" s="333"/>
      <c r="E13" s="65" t="s">
        <v>281</v>
      </c>
      <c r="F13" s="65" t="s">
        <v>72</v>
      </c>
      <c r="G13" s="332" t="s">
        <v>123</v>
      </c>
      <c r="H13" s="369"/>
      <c r="I13" s="333"/>
      <c r="J13" s="62" t="s">
        <v>122</v>
      </c>
    </row>
    <row r="14" spans="2:14" s="2" customFormat="1" ht="15.75" thickBot="1" x14ac:dyDescent="0.3">
      <c r="B14" s="98" t="s">
        <v>5</v>
      </c>
      <c r="C14" s="329">
        <v>28.5</v>
      </c>
      <c r="D14" s="366"/>
      <c r="E14" s="71" t="s">
        <v>282</v>
      </c>
      <c r="F14" s="51">
        <v>32.5</v>
      </c>
      <c r="G14" s="329">
        <v>40.5</v>
      </c>
      <c r="H14" s="366"/>
      <c r="I14" s="51">
        <v>26.5</v>
      </c>
      <c r="J14" s="52">
        <v>24.4</v>
      </c>
    </row>
    <row r="15" spans="2:14" x14ac:dyDescent="0.25">
      <c r="B15" s="12" t="s">
        <v>4</v>
      </c>
      <c r="C15" s="11">
        <v>14.9</v>
      </c>
      <c r="D15" s="10">
        <v>9</v>
      </c>
      <c r="E15" s="10">
        <v>6</v>
      </c>
      <c r="F15" s="10">
        <v>15.3</v>
      </c>
      <c r="G15" s="11">
        <v>15.4</v>
      </c>
      <c r="H15" s="10">
        <v>14.8</v>
      </c>
      <c r="I15" s="112">
        <v>8.6999999999999993</v>
      </c>
      <c r="J15" s="9">
        <v>5.3</v>
      </c>
      <c r="L15" s="2"/>
    </row>
    <row r="16" spans="2:14" s="2" customFormat="1" x14ac:dyDescent="0.25">
      <c r="B16" s="77" t="s">
        <v>3</v>
      </c>
      <c r="C16" s="58">
        <v>13</v>
      </c>
      <c r="D16" s="60">
        <v>14</v>
      </c>
      <c r="E16" s="60">
        <v>11</v>
      </c>
      <c r="F16" s="446" t="s">
        <v>283</v>
      </c>
      <c r="G16" s="58">
        <v>14</v>
      </c>
      <c r="H16" s="60">
        <v>16</v>
      </c>
      <c r="I16" s="101">
        <v>13</v>
      </c>
      <c r="J16" s="442" t="s">
        <v>256</v>
      </c>
    </row>
    <row r="17" spans="2:12" x14ac:dyDescent="0.25">
      <c r="B17" s="6" t="s">
        <v>2</v>
      </c>
      <c r="C17" s="310" t="s">
        <v>73</v>
      </c>
      <c r="D17" s="311"/>
      <c r="E17" s="311"/>
      <c r="F17" s="312"/>
      <c r="G17" s="310" t="s">
        <v>257</v>
      </c>
      <c r="H17" s="311"/>
      <c r="I17" s="311"/>
      <c r="J17" s="313"/>
      <c r="L17" s="2"/>
    </row>
    <row r="18" spans="2:12" s="2" customFormat="1" ht="15.75" thickBot="1" x14ac:dyDescent="0.3">
      <c r="B18" s="246" t="s">
        <v>1</v>
      </c>
      <c r="C18" s="362" t="s">
        <v>22</v>
      </c>
      <c r="D18" s="363"/>
      <c r="E18" s="363"/>
      <c r="F18" s="364"/>
      <c r="G18" s="362" t="s">
        <v>22</v>
      </c>
      <c r="H18" s="363"/>
      <c r="I18" s="363"/>
      <c r="J18" s="365"/>
    </row>
    <row r="19" spans="2:12" x14ac:dyDescent="0.25">
      <c r="B19" s="249" t="s">
        <v>228</v>
      </c>
      <c r="C19" s="250"/>
      <c r="D19" s="250"/>
      <c r="E19" s="250"/>
      <c r="F19" s="250"/>
      <c r="G19" s="250"/>
      <c r="H19" s="250"/>
      <c r="I19" s="250"/>
      <c r="J19" s="251"/>
      <c r="L19" s="2"/>
    </row>
    <row r="20" spans="2:12" x14ac:dyDescent="0.25">
      <c r="B20" s="252" t="s">
        <v>230</v>
      </c>
      <c r="C20" s="247"/>
      <c r="D20" s="247"/>
      <c r="E20" s="247"/>
      <c r="F20" s="247"/>
      <c r="G20" s="247"/>
      <c r="H20" s="247"/>
      <c r="I20" s="247"/>
      <c r="J20" s="253"/>
      <c r="L20" s="2"/>
    </row>
    <row r="21" spans="2:12" x14ac:dyDescent="0.25">
      <c r="B21" s="254" t="s">
        <v>229</v>
      </c>
      <c r="C21" s="248"/>
      <c r="D21" s="248"/>
      <c r="E21" s="248"/>
      <c r="F21" s="248"/>
      <c r="G21" s="248"/>
      <c r="H21" s="248"/>
      <c r="I21" s="248"/>
      <c r="J21" s="255"/>
    </row>
    <row r="22" spans="2:12" ht="15.75" thickBot="1" x14ac:dyDescent="0.3">
      <c r="B22" s="256"/>
      <c r="C22" s="257"/>
      <c r="D22" s="257"/>
      <c r="E22" s="257"/>
      <c r="F22" s="257"/>
      <c r="G22" s="257"/>
      <c r="H22" s="257"/>
      <c r="I22" s="257"/>
      <c r="J22" s="258"/>
    </row>
    <row r="23" spans="2:12" x14ac:dyDescent="0.25">
      <c r="B23" t="s">
        <v>262</v>
      </c>
    </row>
    <row r="24" spans="2:12" ht="15.75" thickBot="1" x14ac:dyDescent="0.3"/>
    <row r="25" spans="2:12" x14ac:dyDescent="0.25">
      <c r="B25" s="234" t="s">
        <v>226</v>
      </c>
      <c r="C25" s="235"/>
      <c r="D25" s="235"/>
      <c r="E25" s="235"/>
      <c r="F25" s="235"/>
      <c r="G25" s="235"/>
      <c r="H25" s="235"/>
      <c r="I25" s="235"/>
      <c r="J25" s="236"/>
    </row>
    <row r="26" spans="2:12" x14ac:dyDescent="0.25">
      <c r="B26" s="237"/>
      <c r="C26" s="238"/>
      <c r="D26" s="238"/>
      <c r="E26" s="238"/>
      <c r="F26" s="238"/>
      <c r="G26" s="238"/>
      <c r="H26" s="238"/>
      <c r="I26" s="238"/>
      <c r="J26" s="239"/>
    </row>
    <row r="27" spans="2:12" x14ac:dyDescent="0.25">
      <c r="B27" s="237"/>
      <c r="C27" s="238"/>
      <c r="D27" s="238"/>
      <c r="E27" s="238"/>
      <c r="F27" s="238"/>
      <c r="G27" s="238"/>
      <c r="H27" s="238"/>
      <c r="I27" s="238"/>
      <c r="J27" s="239"/>
    </row>
    <row r="28" spans="2:12" ht="15.75" thickBot="1" x14ac:dyDescent="0.3">
      <c r="B28" s="240"/>
      <c r="C28" s="241"/>
      <c r="D28" s="241"/>
      <c r="E28" s="241"/>
      <c r="F28" s="241"/>
      <c r="G28" s="241"/>
      <c r="H28" s="241"/>
      <c r="I28" s="241"/>
      <c r="J28" s="242"/>
    </row>
    <row r="29" spans="2:12" x14ac:dyDescent="0.25">
      <c r="B29" s="243" t="s">
        <v>227</v>
      </c>
      <c r="C29" s="244"/>
      <c r="D29" s="244"/>
      <c r="E29" s="244"/>
      <c r="F29" s="244"/>
      <c r="G29" s="244"/>
      <c r="H29" s="244"/>
      <c r="I29" s="244"/>
      <c r="J29" s="245"/>
    </row>
    <row r="30" spans="2:12" x14ac:dyDescent="0.25">
      <c r="B30" s="237"/>
      <c r="C30" s="238"/>
      <c r="D30" s="238"/>
      <c r="E30" s="238"/>
      <c r="F30" s="238"/>
      <c r="G30" s="238"/>
      <c r="H30" s="238"/>
      <c r="I30" s="238"/>
      <c r="J30" s="239"/>
    </row>
    <row r="31" spans="2:12" x14ac:dyDescent="0.25">
      <c r="B31" s="237"/>
      <c r="C31" s="238"/>
      <c r="D31" s="238"/>
      <c r="E31" s="238"/>
      <c r="F31" s="238"/>
      <c r="G31" s="238"/>
      <c r="H31" s="238"/>
      <c r="I31" s="238"/>
      <c r="J31" s="239"/>
    </row>
    <row r="32" spans="2:12" ht="15.75" thickBot="1" x14ac:dyDescent="0.3">
      <c r="B32" s="240"/>
      <c r="C32" s="241"/>
      <c r="D32" s="241"/>
      <c r="E32" s="241"/>
      <c r="F32" s="241"/>
      <c r="G32" s="241"/>
      <c r="H32" s="241"/>
      <c r="I32" s="241"/>
      <c r="J32" s="242"/>
    </row>
  </sheetData>
  <mergeCells count="31">
    <mergeCell ref="G7:J7"/>
    <mergeCell ref="G8:J8"/>
    <mergeCell ref="G9:J9"/>
    <mergeCell ref="G10:J10"/>
    <mergeCell ref="G11:H11"/>
    <mergeCell ref="C6:F6"/>
    <mergeCell ref="G6:J6"/>
    <mergeCell ref="C11:D11"/>
    <mergeCell ref="C12:D12"/>
    <mergeCell ref="B2:J2"/>
    <mergeCell ref="C4:F4"/>
    <mergeCell ref="G4:H4"/>
    <mergeCell ref="C5:F5"/>
    <mergeCell ref="G5:H5"/>
    <mergeCell ref="I4:J4"/>
    <mergeCell ref="I5:J5"/>
    <mergeCell ref="C7:D7"/>
    <mergeCell ref="C8:D8"/>
    <mergeCell ref="C9:F9"/>
    <mergeCell ref="C10:F10"/>
    <mergeCell ref="E7:F7"/>
    <mergeCell ref="E8:F8"/>
    <mergeCell ref="C17:F17"/>
    <mergeCell ref="G17:J17"/>
    <mergeCell ref="C18:F18"/>
    <mergeCell ref="G18:J18"/>
    <mergeCell ref="C13:D13"/>
    <mergeCell ref="C14:D14"/>
    <mergeCell ref="G14:H14"/>
    <mergeCell ref="G13:I13"/>
    <mergeCell ref="G12:H1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8"/>
  <sheetViews>
    <sheetView workbookViewId="0">
      <selection activeCell="A2" sqref="A2"/>
    </sheetView>
  </sheetViews>
  <sheetFormatPr defaultRowHeight="15" x14ac:dyDescent="0.25"/>
  <cols>
    <col min="2" max="2" width="20.5703125" customWidth="1"/>
    <col min="3" max="9" width="12.7109375" customWidth="1"/>
    <col min="12" max="13" width="11.28515625" bestFit="1" customWidth="1"/>
    <col min="14" max="14" width="11" bestFit="1" customWidth="1"/>
    <col min="18" max="20" width="9.140625" customWidth="1"/>
  </cols>
  <sheetData>
    <row r="1" spans="2:15" ht="15.75" thickBot="1" x14ac:dyDescent="0.3"/>
    <row r="2" spans="2:15" ht="19.5" thickBot="1" x14ac:dyDescent="0.35">
      <c r="B2" s="351" t="s">
        <v>124</v>
      </c>
      <c r="C2" s="352"/>
      <c r="D2" s="352"/>
      <c r="E2" s="352"/>
      <c r="F2" s="352"/>
      <c r="G2" s="352"/>
      <c r="H2" s="352"/>
      <c r="I2" s="353"/>
      <c r="L2" s="1" t="s">
        <v>0</v>
      </c>
    </row>
    <row r="3" spans="2:15" ht="15.75" thickBot="1" x14ac:dyDescent="0.3"/>
    <row r="4" spans="2:15" x14ac:dyDescent="0.25">
      <c r="B4" s="25" t="s">
        <v>19</v>
      </c>
      <c r="C4" s="317">
        <v>1304</v>
      </c>
      <c r="D4" s="318"/>
      <c r="E4" s="318"/>
      <c r="F4" s="319" t="s">
        <v>18</v>
      </c>
      <c r="G4" s="320"/>
      <c r="H4" s="354">
        <v>30.2</v>
      </c>
      <c r="I4" s="355"/>
    </row>
    <row r="5" spans="2:15" ht="15.75" thickBot="1" x14ac:dyDescent="0.3">
      <c r="B5" s="24" t="s">
        <v>17</v>
      </c>
      <c r="C5" s="321" t="s">
        <v>33</v>
      </c>
      <c r="D5" s="322"/>
      <c r="E5" s="322"/>
      <c r="F5" s="323" t="s">
        <v>16</v>
      </c>
      <c r="G5" s="324"/>
      <c r="H5" s="382">
        <v>30</v>
      </c>
      <c r="I5" s="383"/>
    </row>
    <row r="6" spans="2:15" ht="15.75" thickBot="1" x14ac:dyDescent="0.3">
      <c r="B6" s="23" t="s">
        <v>15</v>
      </c>
      <c r="C6" s="325" t="s">
        <v>14</v>
      </c>
      <c r="D6" s="326"/>
      <c r="E6" s="327"/>
      <c r="F6" s="325" t="s">
        <v>13</v>
      </c>
      <c r="G6" s="326"/>
      <c r="H6" s="326"/>
      <c r="I6" s="328"/>
    </row>
    <row r="7" spans="2:15" x14ac:dyDescent="0.25">
      <c r="B7" s="12" t="s">
        <v>4</v>
      </c>
      <c r="C7" s="337">
        <v>28.8</v>
      </c>
      <c r="D7" s="340"/>
      <c r="E7" s="21">
        <v>1.7</v>
      </c>
      <c r="F7" s="337">
        <v>28.7</v>
      </c>
      <c r="G7" s="340"/>
      <c r="H7" s="359">
        <v>1.3</v>
      </c>
      <c r="I7" s="360"/>
    </row>
    <row r="8" spans="2:15" ht="15" customHeight="1" x14ac:dyDescent="0.25">
      <c r="B8" s="8" t="s">
        <v>12</v>
      </c>
      <c r="C8" s="310" t="s">
        <v>11</v>
      </c>
      <c r="D8" s="312"/>
      <c r="E8" s="5" t="s">
        <v>10</v>
      </c>
      <c r="F8" s="310" t="s">
        <v>11</v>
      </c>
      <c r="G8" s="312"/>
      <c r="H8" s="361" t="s">
        <v>10</v>
      </c>
      <c r="I8" s="313"/>
    </row>
    <row r="9" spans="2:15" x14ac:dyDescent="0.25">
      <c r="B9" s="8" t="s">
        <v>9</v>
      </c>
      <c r="C9" s="310" t="s">
        <v>36</v>
      </c>
      <c r="D9" s="311"/>
      <c r="E9" s="336"/>
      <c r="F9" s="310" t="s">
        <v>36</v>
      </c>
      <c r="G9" s="311"/>
      <c r="H9" s="311"/>
      <c r="I9" s="313"/>
    </row>
    <row r="10" spans="2:15" ht="15.75" thickBot="1" x14ac:dyDescent="0.3">
      <c r="B10" s="16" t="s">
        <v>8</v>
      </c>
      <c r="C10" s="329" t="s">
        <v>7</v>
      </c>
      <c r="D10" s="330"/>
      <c r="E10" s="331"/>
      <c r="F10" s="329" t="s">
        <v>7</v>
      </c>
      <c r="G10" s="330"/>
      <c r="H10" s="330"/>
      <c r="I10" s="358"/>
    </row>
    <row r="11" spans="2:15" x14ac:dyDescent="0.25">
      <c r="B11" s="12" t="s">
        <v>4</v>
      </c>
      <c r="C11" s="22">
        <v>13.6</v>
      </c>
      <c r="D11" s="21">
        <v>9.1</v>
      </c>
      <c r="E11" s="21">
        <v>7.8</v>
      </c>
      <c r="F11" s="337">
        <v>25.6</v>
      </c>
      <c r="G11" s="340"/>
      <c r="H11" s="359">
        <v>4.4000000000000004</v>
      </c>
      <c r="I11" s="360"/>
    </row>
    <row r="12" spans="2:15" x14ac:dyDescent="0.25">
      <c r="B12" s="8" t="s">
        <v>6</v>
      </c>
      <c r="C12" s="7">
        <v>194</v>
      </c>
      <c r="D12" s="5">
        <v>127</v>
      </c>
      <c r="E12" s="5">
        <v>117</v>
      </c>
      <c r="F12" s="310">
        <v>148</v>
      </c>
      <c r="G12" s="312"/>
      <c r="H12" s="361">
        <v>118</v>
      </c>
      <c r="I12" s="313"/>
    </row>
    <row r="13" spans="2:15" s="2" customFormat="1" x14ac:dyDescent="0.25">
      <c r="B13" s="70" t="s">
        <v>21</v>
      </c>
      <c r="C13" s="63" t="s">
        <v>76</v>
      </c>
      <c r="D13" s="65" t="s">
        <v>75</v>
      </c>
      <c r="E13" s="60" t="s">
        <v>74</v>
      </c>
      <c r="F13" s="332" t="s">
        <v>134</v>
      </c>
      <c r="G13" s="333"/>
      <c r="H13" s="378" t="s">
        <v>221</v>
      </c>
      <c r="I13" s="379"/>
      <c r="L13"/>
      <c r="M13"/>
      <c r="N13"/>
      <c r="O13"/>
    </row>
    <row r="14" spans="2:15" s="2" customFormat="1" ht="15.75" thickBot="1" x14ac:dyDescent="0.3">
      <c r="B14" s="98" t="s">
        <v>5</v>
      </c>
      <c r="C14" s="49">
        <v>32.700000000000003</v>
      </c>
      <c r="D14" s="51">
        <v>27.4</v>
      </c>
      <c r="E14" s="51">
        <v>28.5</v>
      </c>
      <c r="F14" s="329">
        <v>30.8</v>
      </c>
      <c r="G14" s="366"/>
      <c r="H14" s="380">
        <v>29.5</v>
      </c>
      <c r="I14" s="381"/>
      <c r="L14"/>
      <c r="M14"/>
      <c r="N14"/>
      <c r="O14"/>
    </row>
    <row r="15" spans="2:15" x14ac:dyDescent="0.25">
      <c r="B15" s="12" t="s">
        <v>4</v>
      </c>
      <c r="C15" s="11">
        <v>12.4</v>
      </c>
      <c r="D15" s="10">
        <v>10.199999999999999</v>
      </c>
      <c r="E15" s="10">
        <v>7.9</v>
      </c>
      <c r="F15" s="11">
        <v>9.6999999999999993</v>
      </c>
      <c r="G15" s="10">
        <v>7.4</v>
      </c>
      <c r="H15" s="112">
        <v>5.6</v>
      </c>
      <c r="I15" s="9">
        <v>7.3</v>
      </c>
    </row>
    <row r="16" spans="2:15" s="2" customFormat="1" ht="45" x14ac:dyDescent="0.25">
      <c r="B16" s="77" t="s">
        <v>3</v>
      </c>
      <c r="C16" s="58">
        <v>16</v>
      </c>
      <c r="D16" s="60">
        <v>10</v>
      </c>
      <c r="E16" s="65" t="s">
        <v>77</v>
      </c>
      <c r="F16" s="58">
        <v>16</v>
      </c>
      <c r="G16" s="60">
        <v>9</v>
      </c>
      <c r="H16" s="118">
        <v>13</v>
      </c>
      <c r="I16" s="111" t="s">
        <v>222</v>
      </c>
      <c r="L16"/>
      <c r="M16"/>
      <c r="N16"/>
      <c r="O16"/>
    </row>
    <row r="17" spans="2:9" x14ac:dyDescent="0.25">
      <c r="B17" s="6" t="s">
        <v>2</v>
      </c>
      <c r="C17" s="310" t="s">
        <v>78</v>
      </c>
      <c r="D17" s="311"/>
      <c r="E17" s="312"/>
      <c r="F17" s="310" t="s">
        <v>223</v>
      </c>
      <c r="G17" s="311"/>
      <c r="H17" s="311"/>
      <c r="I17" s="313"/>
    </row>
    <row r="18" spans="2:9" s="2" customFormat="1" ht="30" customHeight="1" thickBot="1" x14ac:dyDescent="0.3">
      <c r="B18" s="3" t="s">
        <v>1</v>
      </c>
      <c r="C18" s="290" t="s">
        <v>22</v>
      </c>
      <c r="D18" s="291"/>
      <c r="E18" s="292"/>
      <c r="F18" s="290" t="s">
        <v>165</v>
      </c>
      <c r="G18" s="291"/>
      <c r="H18" s="291"/>
      <c r="I18" s="293"/>
    </row>
    <row r="19" spans="2:9" x14ac:dyDescent="0.25">
      <c r="B19" s="294" t="s">
        <v>224</v>
      </c>
      <c r="C19" s="295"/>
      <c r="D19" s="295"/>
      <c r="E19" s="295"/>
      <c r="F19" s="295"/>
      <c r="G19" s="295"/>
      <c r="H19" s="295"/>
      <c r="I19" s="296"/>
    </row>
    <row r="20" spans="2:9" ht="30" customHeight="1" thickBot="1" x14ac:dyDescent="0.3">
      <c r="B20" s="297"/>
      <c r="C20" s="298"/>
      <c r="D20" s="298"/>
      <c r="E20" s="298"/>
      <c r="F20" s="298"/>
      <c r="G20" s="298"/>
      <c r="H20" s="298"/>
      <c r="I20" s="299"/>
    </row>
    <row r="21" spans="2:9" x14ac:dyDescent="0.25">
      <c r="B21" s="33"/>
      <c r="C21" s="33"/>
      <c r="D21" s="33"/>
      <c r="E21" s="33"/>
      <c r="F21" s="33"/>
      <c r="G21" s="33"/>
      <c r="H21" s="33"/>
      <c r="I21" s="33"/>
    </row>
    <row r="22" spans="2:9" ht="15.75" thickBot="1" x14ac:dyDescent="0.3"/>
    <row r="23" spans="2:9" x14ac:dyDescent="0.25">
      <c r="B23" s="341" t="s">
        <v>219</v>
      </c>
      <c r="C23" s="370"/>
      <c r="D23" s="370"/>
      <c r="E23" s="370"/>
      <c r="F23" s="370"/>
      <c r="G23" s="370"/>
      <c r="H23" s="370"/>
      <c r="I23" s="371"/>
    </row>
    <row r="24" spans="2:9" x14ac:dyDescent="0.25">
      <c r="B24" s="372"/>
      <c r="C24" s="373"/>
      <c r="D24" s="373"/>
      <c r="E24" s="373"/>
      <c r="F24" s="373"/>
      <c r="G24" s="373"/>
      <c r="H24" s="373"/>
      <c r="I24" s="374"/>
    </row>
    <row r="25" spans="2:9" ht="15.75" thickBot="1" x14ac:dyDescent="0.3">
      <c r="B25" s="375"/>
      <c r="C25" s="376"/>
      <c r="D25" s="376"/>
      <c r="E25" s="376"/>
      <c r="F25" s="376"/>
      <c r="G25" s="376"/>
      <c r="H25" s="376"/>
      <c r="I25" s="377"/>
    </row>
    <row r="26" spans="2:9" x14ac:dyDescent="0.25">
      <c r="B26" s="341" t="s">
        <v>220</v>
      </c>
      <c r="C26" s="342"/>
      <c r="D26" s="342"/>
      <c r="E26" s="342"/>
      <c r="F26" s="342"/>
      <c r="G26" s="342"/>
      <c r="H26" s="342"/>
      <c r="I26" s="343"/>
    </row>
    <row r="27" spans="2:9" x14ac:dyDescent="0.25">
      <c r="B27" s="344"/>
      <c r="C27" s="345"/>
      <c r="D27" s="345"/>
      <c r="E27" s="345"/>
      <c r="F27" s="345"/>
      <c r="G27" s="345"/>
      <c r="H27" s="345"/>
      <c r="I27" s="346"/>
    </row>
    <row r="28" spans="2:9" ht="15.75" thickBot="1" x14ac:dyDescent="0.3">
      <c r="B28" s="347"/>
      <c r="C28" s="348"/>
      <c r="D28" s="348"/>
      <c r="E28" s="348"/>
      <c r="F28" s="348"/>
      <c r="G28" s="348"/>
      <c r="H28" s="348"/>
      <c r="I28" s="349"/>
    </row>
  </sheetData>
  <mergeCells count="34">
    <mergeCell ref="H13:I13"/>
    <mergeCell ref="H14:I14"/>
    <mergeCell ref="C6:E6"/>
    <mergeCell ref="F6:I6"/>
    <mergeCell ref="B2:I2"/>
    <mergeCell ref="C4:E4"/>
    <mergeCell ref="F4:G4"/>
    <mergeCell ref="C5:E5"/>
    <mergeCell ref="F5:G5"/>
    <mergeCell ref="H4:I4"/>
    <mergeCell ref="H5:I5"/>
    <mergeCell ref="F12:G12"/>
    <mergeCell ref="F13:G13"/>
    <mergeCell ref="F14:G14"/>
    <mergeCell ref="C7:D7"/>
    <mergeCell ref="C8:D8"/>
    <mergeCell ref="B26:I28"/>
    <mergeCell ref="C17:E17"/>
    <mergeCell ref="F17:I17"/>
    <mergeCell ref="C18:E18"/>
    <mergeCell ref="F18:I18"/>
    <mergeCell ref="B19:I20"/>
    <mergeCell ref="B23:I25"/>
    <mergeCell ref="C9:E9"/>
    <mergeCell ref="C10:E10"/>
    <mergeCell ref="F7:G7"/>
    <mergeCell ref="F8:G8"/>
    <mergeCell ref="F9:I9"/>
    <mergeCell ref="F10:I10"/>
    <mergeCell ref="F11:G11"/>
    <mergeCell ref="H7:I7"/>
    <mergeCell ref="H8:I8"/>
    <mergeCell ref="H11:I11"/>
    <mergeCell ref="H12:I1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8"/>
  <sheetViews>
    <sheetView workbookViewId="0">
      <selection activeCell="B31" sqref="B31"/>
    </sheetView>
  </sheetViews>
  <sheetFormatPr defaultRowHeight="15" x14ac:dyDescent="0.25"/>
  <cols>
    <col min="2" max="2" width="20.5703125" customWidth="1"/>
    <col min="3" max="5" width="12.7109375" customWidth="1"/>
    <col min="6" max="6" width="17.7109375" customWidth="1"/>
    <col min="7" max="7" width="12.7109375" customWidth="1"/>
    <col min="10" max="11" width="11.28515625" bestFit="1" customWidth="1"/>
    <col min="12" max="12" width="11" bestFit="1" customWidth="1"/>
    <col min="16" max="18" width="9.140625" customWidth="1"/>
  </cols>
  <sheetData>
    <row r="1" spans="2:10" ht="15.75" thickBot="1" x14ac:dyDescent="0.3"/>
    <row r="2" spans="2:10" ht="19.5" thickBot="1" x14ac:dyDescent="0.35">
      <c r="B2" s="351" t="s">
        <v>124</v>
      </c>
      <c r="C2" s="352"/>
      <c r="D2" s="352"/>
      <c r="E2" s="352"/>
      <c r="F2" s="352"/>
      <c r="G2" s="353"/>
      <c r="J2" s="1" t="s">
        <v>0</v>
      </c>
    </row>
    <row r="3" spans="2:10" ht="15.75" thickBot="1" x14ac:dyDescent="0.3"/>
    <row r="4" spans="2:10" x14ac:dyDescent="0.25">
      <c r="B4" s="25" t="s">
        <v>19</v>
      </c>
      <c r="C4" s="317">
        <v>1307</v>
      </c>
      <c r="D4" s="318"/>
      <c r="E4" s="318"/>
      <c r="F4" s="104" t="s">
        <v>18</v>
      </c>
      <c r="G4" s="160">
        <v>16</v>
      </c>
    </row>
    <row r="5" spans="2:10" ht="15.75" thickBot="1" x14ac:dyDescent="0.3">
      <c r="B5" s="24" t="s">
        <v>17</v>
      </c>
      <c r="C5" s="321" t="s">
        <v>33</v>
      </c>
      <c r="D5" s="322"/>
      <c r="E5" s="322"/>
      <c r="F5" s="105" t="s">
        <v>16</v>
      </c>
      <c r="G5" s="161">
        <v>17.3</v>
      </c>
    </row>
    <row r="6" spans="2:10" ht="15.75" thickBot="1" x14ac:dyDescent="0.3">
      <c r="B6" s="23" t="s">
        <v>15</v>
      </c>
      <c r="C6" s="325" t="s">
        <v>14</v>
      </c>
      <c r="D6" s="326"/>
      <c r="E6" s="327"/>
      <c r="F6" s="325" t="s">
        <v>13</v>
      </c>
      <c r="G6" s="328"/>
    </row>
    <row r="7" spans="2:10" x14ac:dyDescent="0.25">
      <c r="B7" s="12" t="s">
        <v>4</v>
      </c>
      <c r="C7" s="337">
        <v>16</v>
      </c>
      <c r="D7" s="338"/>
      <c r="E7" s="339"/>
      <c r="F7" s="337">
        <v>17.3</v>
      </c>
      <c r="G7" s="360"/>
    </row>
    <row r="8" spans="2:10" ht="15" customHeight="1" x14ac:dyDescent="0.25">
      <c r="B8" s="8" t="s">
        <v>12</v>
      </c>
      <c r="C8" s="310" t="s">
        <v>10</v>
      </c>
      <c r="D8" s="311"/>
      <c r="E8" s="336"/>
      <c r="F8" s="310" t="s">
        <v>10</v>
      </c>
      <c r="G8" s="313"/>
    </row>
    <row r="9" spans="2:10" x14ac:dyDescent="0.25">
      <c r="B9" s="8" t="s">
        <v>9</v>
      </c>
      <c r="C9" s="310" t="s">
        <v>79</v>
      </c>
      <c r="D9" s="311"/>
      <c r="E9" s="336"/>
      <c r="F9" s="310" t="s">
        <v>79</v>
      </c>
      <c r="G9" s="313"/>
    </row>
    <row r="10" spans="2:10" ht="15.75" thickBot="1" x14ac:dyDescent="0.3">
      <c r="B10" s="16" t="s">
        <v>8</v>
      </c>
      <c r="C10" s="329" t="s">
        <v>7</v>
      </c>
      <c r="D10" s="330"/>
      <c r="E10" s="331"/>
      <c r="F10" s="329" t="s">
        <v>7</v>
      </c>
      <c r="G10" s="358"/>
    </row>
    <row r="11" spans="2:10" x14ac:dyDescent="0.25">
      <c r="B11" s="12" t="s">
        <v>4</v>
      </c>
      <c r="C11" s="337">
        <v>10.199999999999999</v>
      </c>
      <c r="D11" s="340"/>
      <c r="E11" s="21">
        <v>5.8</v>
      </c>
      <c r="F11" s="337">
        <v>17.3</v>
      </c>
      <c r="G11" s="360"/>
    </row>
    <row r="12" spans="2:10" x14ac:dyDescent="0.25">
      <c r="B12" s="8" t="s">
        <v>6</v>
      </c>
      <c r="C12" s="310">
        <v>199</v>
      </c>
      <c r="D12" s="312"/>
      <c r="E12" s="5">
        <v>239</v>
      </c>
      <c r="F12" s="310">
        <v>210</v>
      </c>
      <c r="G12" s="313"/>
    </row>
    <row r="13" spans="2:10" x14ac:dyDescent="0.25">
      <c r="B13" s="19" t="s">
        <v>21</v>
      </c>
      <c r="C13" s="384" t="s">
        <v>80</v>
      </c>
      <c r="D13" s="385"/>
      <c r="E13" s="386"/>
      <c r="F13" s="310" t="s">
        <v>80</v>
      </c>
      <c r="G13" s="313"/>
    </row>
    <row r="14" spans="2:10" ht="15.75" thickBot="1" x14ac:dyDescent="0.3">
      <c r="B14" s="16" t="s">
        <v>5</v>
      </c>
      <c r="C14" s="334">
        <v>26.6</v>
      </c>
      <c r="D14" s="335"/>
      <c r="E14" s="14">
        <v>23.3</v>
      </c>
      <c r="F14" s="329">
        <v>24.5</v>
      </c>
      <c r="G14" s="358"/>
    </row>
    <row r="15" spans="2:10" x14ac:dyDescent="0.25">
      <c r="B15" s="12" t="s">
        <v>4</v>
      </c>
      <c r="C15" s="11">
        <v>8.6</v>
      </c>
      <c r="D15" s="10">
        <v>5.6</v>
      </c>
      <c r="E15" s="10">
        <v>1.8</v>
      </c>
      <c r="F15" s="337">
        <v>17.3</v>
      </c>
      <c r="G15" s="360"/>
    </row>
    <row r="16" spans="2:10" s="2" customFormat="1" ht="30" x14ac:dyDescent="0.25">
      <c r="B16" s="77" t="s">
        <v>3</v>
      </c>
      <c r="C16" s="58">
        <v>13</v>
      </c>
      <c r="D16" s="60">
        <v>12</v>
      </c>
      <c r="E16" s="65" t="s">
        <v>81</v>
      </c>
      <c r="F16" s="367">
        <v>12</v>
      </c>
      <c r="G16" s="387"/>
    </row>
    <row r="17" spans="2:7" x14ac:dyDescent="0.25">
      <c r="B17" s="6" t="s">
        <v>2</v>
      </c>
      <c r="C17" s="310" t="s">
        <v>82</v>
      </c>
      <c r="D17" s="311"/>
      <c r="E17" s="312"/>
      <c r="F17" s="310" t="s">
        <v>125</v>
      </c>
      <c r="G17" s="313"/>
    </row>
    <row r="18" spans="2:7" s="2" customFormat="1" ht="30" customHeight="1" thickBot="1" x14ac:dyDescent="0.3">
      <c r="B18" s="3" t="s">
        <v>1</v>
      </c>
      <c r="C18" s="290" t="s">
        <v>22</v>
      </c>
      <c r="D18" s="291"/>
      <c r="E18" s="292"/>
      <c r="F18" s="290" t="s">
        <v>22</v>
      </c>
      <c r="G18" s="293"/>
    </row>
    <row r="19" spans="2:7" x14ac:dyDescent="0.25">
      <c r="B19" s="294" t="s">
        <v>150</v>
      </c>
      <c r="C19" s="295"/>
      <c r="D19" s="295"/>
      <c r="E19" s="295"/>
      <c r="F19" s="295"/>
      <c r="G19" s="296"/>
    </row>
    <row r="20" spans="2:7" ht="30" customHeight="1" thickBot="1" x14ac:dyDescent="0.3">
      <c r="B20" s="297"/>
      <c r="C20" s="298"/>
      <c r="D20" s="298"/>
      <c r="E20" s="298"/>
      <c r="F20" s="298"/>
      <c r="G20" s="299"/>
    </row>
    <row r="21" spans="2:7" x14ac:dyDescent="0.25">
      <c r="B21" s="33"/>
      <c r="C21" s="33"/>
      <c r="D21" s="33"/>
      <c r="E21" s="33"/>
      <c r="F21" s="33"/>
      <c r="G21" s="33"/>
    </row>
    <row r="22" spans="2:7" ht="15.75" thickBot="1" x14ac:dyDescent="0.3"/>
    <row r="23" spans="2:7" x14ac:dyDescent="0.25">
      <c r="B23" s="341" t="s">
        <v>166</v>
      </c>
      <c r="C23" s="370"/>
      <c r="D23" s="370"/>
      <c r="E23" s="370"/>
      <c r="F23" s="370"/>
      <c r="G23" s="371"/>
    </row>
    <row r="24" spans="2:7" x14ac:dyDescent="0.25">
      <c r="B24" s="372"/>
      <c r="C24" s="373"/>
      <c r="D24" s="373"/>
      <c r="E24" s="373"/>
      <c r="F24" s="373"/>
      <c r="G24" s="374"/>
    </row>
    <row r="25" spans="2:7" ht="15.75" thickBot="1" x14ac:dyDescent="0.3">
      <c r="B25" s="375"/>
      <c r="C25" s="376"/>
      <c r="D25" s="376"/>
      <c r="E25" s="376"/>
      <c r="F25" s="376"/>
      <c r="G25" s="377"/>
    </row>
    <row r="26" spans="2:7" x14ac:dyDescent="0.25">
      <c r="B26" s="341" t="s">
        <v>163</v>
      </c>
      <c r="C26" s="342"/>
      <c r="D26" s="342"/>
      <c r="E26" s="342"/>
      <c r="F26" s="342"/>
      <c r="G26" s="343"/>
    </row>
    <row r="27" spans="2:7" x14ac:dyDescent="0.25">
      <c r="B27" s="344"/>
      <c r="C27" s="345"/>
      <c r="D27" s="345"/>
      <c r="E27" s="345"/>
      <c r="F27" s="345"/>
      <c r="G27" s="346"/>
    </row>
    <row r="28" spans="2:7" ht="15.75" thickBot="1" x14ac:dyDescent="0.3">
      <c r="B28" s="347"/>
      <c r="C28" s="348"/>
      <c r="D28" s="348"/>
      <c r="E28" s="348"/>
      <c r="F28" s="348"/>
      <c r="G28" s="349"/>
    </row>
  </sheetData>
  <mergeCells count="30">
    <mergeCell ref="C6:E6"/>
    <mergeCell ref="F6:G6"/>
    <mergeCell ref="B2:G2"/>
    <mergeCell ref="C4:E4"/>
    <mergeCell ref="C5:E5"/>
    <mergeCell ref="C12:D12"/>
    <mergeCell ref="C13:E13"/>
    <mergeCell ref="C14:D14"/>
    <mergeCell ref="B26:G28"/>
    <mergeCell ref="C17:E17"/>
    <mergeCell ref="F17:G17"/>
    <mergeCell ref="C18:E18"/>
    <mergeCell ref="F18:G18"/>
    <mergeCell ref="B19:G20"/>
    <mergeCell ref="B23:G25"/>
    <mergeCell ref="F14:G14"/>
    <mergeCell ref="F15:G15"/>
    <mergeCell ref="F16:G16"/>
    <mergeCell ref="C7:E7"/>
    <mergeCell ref="C8:E8"/>
    <mergeCell ref="C9:E9"/>
    <mergeCell ref="C10:E10"/>
    <mergeCell ref="C11:D11"/>
    <mergeCell ref="F7:G7"/>
    <mergeCell ref="F8:G8"/>
    <mergeCell ref="F9:G9"/>
    <mergeCell ref="F10:G10"/>
    <mergeCell ref="F13:G13"/>
    <mergeCell ref="F11:G11"/>
    <mergeCell ref="F12:G1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activeCell="B26" sqref="B26:G28"/>
    </sheetView>
  </sheetViews>
  <sheetFormatPr defaultRowHeight="15" x14ac:dyDescent="0.25"/>
  <cols>
    <col min="2" max="2" width="20.5703125" customWidth="1"/>
    <col min="3" max="7" width="12.7109375" customWidth="1"/>
    <col min="10" max="11" width="11.28515625" bestFit="1" customWidth="1"/>
    <col min="12" max="12" width="11" bestFit="1" customWidth="1"/>
    <col min="16" max="18" width="9.140625" customWidth="1"/>
  </cols>
  <sheetData>
    <row r="1" spans="1:11" ht="15.75" thickBot="1" x14ac:dyDescent="0.3"/>
    <row r="2" spans="1:11" ht="19.5" thickBot="1" x14ac:dyDescent="0.35">
      <c r="A2" t="s">
        <v>203</v>
      </c>
      <c r="B2" s="351" t="s">
        <v>124</v>
      </c>
      <c r="C2" s="352"/>
      <c r="D2" s="352"/>
      <c r="E2" s="352"/>
      <c r="F2" s="352"/>
      <c r="G2" s="353"/>
      <c r="J2" s="1" t="s">
        <v>0</v>
      </c>
    </row>
    <row r="3" spans="1:11" ht="15.75" thickBot="1" x14ac:dyDescent="0.3"/>
    <row r="4" spans="1:11" x14ac:dyDescent="0.25">
      <c r="B4" s="25" t="s">
        <v>19</v>
      </c>
      <c r="C4" s="317">
        <v>1308</v>
      </c>
      <c r="D4" s="318"/>
      <c r="E4" s="319" t="s">
        <v>18</v>
      </c>
      <c r="F4" s="320"/>
      <c r="G4" s="160">
        <v>9</v>
      </c>
    </row>
    <row r="5" spans="1:11" ht="15.75" thickBot="1" x14ac:dyDescent="0.3">
      <c r="B5" s="24" t="s">
        <v>17</v>
      </c>
      <c r="C5" s="321" t="s">
        <v>33</v>
      </c>
      <c r="D5" s="322"/>
      <c r="E5" s="323" t="s">
        <v>16</v>
      </c>
      <c r="F5" s="324"/>
      <c r="G5" s="161">
        <v>8.8000000000000007</v>
      </c>
    </row>
    <row r="6" spans="1:11" ht="15.75" thickBot="1" x14ac:dyDescent="0.3">
      <c r="B6" s="23" t="s">
        <v>15</v>
      </c>
      <c r="C6" s="325" t="s">
        <v>14</v>
      </c>
      <c r="D6" s="327"/>
      <c r="E6" s="325" t="s">
        <v>13</v>
      </c>
      <c r="F6" s="326"/>
      <c r="G6" s="328"/>
    </row>
    <row r="7" spans="1:11" x14ac:dyDescent="0.25">
      <c r="B7" s="12" t="s">
        <v>4</v>
      </c>
      <c r="C7" s="337">
        <v>9</v>
      </c>
      <c r="D7" s="339"/>
      <c r="E7" s="194">
        <v>8.1999999999999993</v>
      </c>
      <c r="F7" s="195">
        <v>0.4</v>
      </c>
      <c r="G7" s="197">
        <v>0.2</v>
      </c>
    </row>
    <row r="8" spans="1:11" ht="15" customHeight="1" x14ac:dyDescent="0.25">
      <c r="B8" s="8" t="s">
        <v>12</v>
      </c>
      <c r="C8" s="310" t="s">
        <v>11</v>
      </c>
      <c r="D8" s="336"/>
      <c r="E8" s="191" t="s">
        <v>11</v>
      </c>
      <c r="F8" s="192" t="s">
        <v>10</v>
      </c>
      <c r="G8" s="196" t="s">
        <v>11</v>
      </c>
    </row>
    <row r="9" spans="1:11" x14ac:dyDescent="0.25">
      <c r="B9" s="8" t="s">
        <v>9</v>
      </c>
      <c r="C9" s="310" t="s">
        <v>37</v>
      </c>
      <c r="D9" s="336"/>
      <c r="E9" s="310" t="s">
        <v>98</v>
      </c>
      <c r="F9" s="311"/>
      <c r="G9" s="193" t="s">
        <v>196</v>
      </c>
    </row>
    <row r="10" spans="1:11" ht="15.75" thickBot="1" x14ac:dyDescent="0.3">
      <c r="B10" s="16" t="s">
        <v>8</v>
      </c>
      <c r="C10" s="329" t="s">
        <v>7</v>
      </c>
      <c r="D10" s="331"/>
      <c r="E10" s="334" t="s">
        <v>7</v>
      </c>
      <c r="F10" s="388"/>
      <c r="G10" s="389"/>
    </row>
    <row r="11" spans="1:11" x14ac:dyDescent="0.25">
      <c r="B11" s="12" t="s">
        <v>4</v>
      </c>
      <c r="C11" s="337">
        <v>9</v>
      </c>
      <c r="D11" s="339"/>
      <c r="E11" s="337">
        <v>7.1</v>
      </c>
      <c r="F11" s="340"/>
      <c r="G11" s="125">
        <v>1.7</v>
      </c>
    </row>
    <row r="12" spans="1:11" x14ac:dyDescent="0.25">
      <c r="B12" s="8" t="s">
        <v>6</v>
      </c>
      <c r="C12" s="310">
        <v>207</v>
      </c>
      <c r="D12" s="336"/>
      <c r="E12" s="310">
        <v>138</v>
      </c>
      <c r="F12" s="312"/>
      <c r="G12" s="120">
        <v>148</v>
      </c>
    </row>
    <row r="13" spans="1:11" x14ac:dyDescent="0.25">
      <c r="B13" s="19" t="s">
        <v>21</v>
      </c>
      <c r="C13" s="384" t="s">
        <v>83</v>
      </c>
      <c r="D13" s="386"/>
      <c r="E13" s="332" t="s">
        <v>199</v>
      </c>
      <c r="F13" s="333"/>
      <c r="G13" s="126" t="s">
        <v>200</v>
      </c>
    </row>
    <row r="14" spans="1:11" ht="15.75" thickBot="1" x14ac:dyDescent="0.3">
      <c r="B14" s="16" t="s">
        <v>5</v>
      </c>
      <c r="C14" s="334">
        <v>32.299999999999997</v>
      </c>
      <c r="D14" s="390"/>
      <c r="E14" s="329">
        <v>34.200000000000003</v>
      </c>
      <c r="F14" s="366"/>
      <c r="G14" s="116">
        <v>35</v>
      </c>
    </row>
    <row r="15" spans="1:11" x14ac:dyDescent="0.25">
      <c r="B15" s="12" t="s">
        <v>4</v>
      </c>
      <c r="C15" s="11">
        <v>8.6999999999999993</v>
      </c>
      <c r="D15" s="10">
        <v>0.3</v>
      </c>
      <c r="E15" s="11">
        <v>7.4</v>
      </c>
      <c r="F15" s="127">
        <v>1</v>
      </c>
      <c r="G15" s="9">
        <v>0.4</v>
      </c>
    </row>
    <row r="16" spans="1:11" ht="15.75" customHeight="1" x14ac:dyDescent="0.25">
      <c r="B16" s="8" t="s">
        <v>3</v>
      </c>
      <c r="C16" s="7">
        <v>16</v>
      </c>
      <c r="D16" s="5">
        <v>6</v>
      </c>
      <c r="E16" s="7">
        <v>9</v>
      </c>
      <c r="F16" s="113">
        <v>13</v>
      </c>
      <c r="G16" s="4">
        <v>4</v>
      </c>
      <c r="K16" t="s">
        <v>135</v>
      </c>
    </row>
    <row r="17" spans="2:7" x14ac:dyDescent="0.25">
      <c r="B17" s="6" t="s">
        <v>2</v>
      </c>
      <c r="C17" s="310" t="s">
        <v>22</v>
      </c>
      <c r="D17" s="312"/>
      <c r="E17" s="310" t="s">
        <v>201</v>
      </c>
      <c r="F17" s="311"/>
      <c r="G17" s="313"/>
    </row>
    <row r="18" spans="2:7" s="2" customFormat="1" ht="30" customHeight="1" thickBot="1" x14ac:dyDescent="0.3">
      <c r="B18" s="3" t="s">
        <v>1</v>
      </c>
      <c r="C18" s="290" t="s">
        <v>22</v>
      </c>
      <c r="D18" s="292"/>
      <c r="E18" s="290" t="s">
        <v>22</v>
      </c>
      <c r="F18" s="291"/>
      <c r="G18" s="293"/>
    </row>
    <row r="19" spans="2:7" x14ac:dyDescent="0.25">
      <c r="B19" s="294" t="s">
        <v>202</v>
      </c>
      <c r="C19" s="295"/>
      <c r="D19" s="295"/>
      <c r="E19" s="295"/>
      <c r="F19" s="295"/>
      <c r="G19" s="296"/>
    </row>
    <row r="20" spans="2:7" ht="30" customHeight="1" thickBot="1" x14ac:dyDescent="0.3">
      <c r="B20" s="297"/>
      <c r="C20" s="298"/>
      <c r="D20" s="298"/>
      <c r="E20" s="298"/>
      <c r="F20" s="298"/>
      <c r="G20" s="299"/>
    </row>
    <row r="21" spans="2:7" x14ac:dyDescent="0.25">
      <c r="B21" s="33"/>
      <c r="C21" s="33"/>
      <c r="D21" s="33"/>
      <c r="E21" s="33"/>
      <c r="F21" s="33"/>
      <c r="G21" s="33"/>
    </row>
    <row r="22" spans="2:7" ht="15.75" thickBot="1" x14ac:dyDescent="0.3"/>
    <row r="23" spans="2:7" x14ac:dyDescent="0.25">
      <c r="B23" s="341" t="s">
        <v>197</v>
      </c>
      <c r="C23" s="370"/>
      <c r="D23" s="370"/>
      <c r="E23" s="370"/>
      <c r="F23" s="370"/>
      <c r="G23" s="371"/>
    </row>
    <row r="24" spans="2:7" x14ac:dyDescent="0.25">
      <c r="B24" s="372"/>
      <c r="C24" s="373"/>
      <c r="D24" s="373"/>
      <c r="E24" s="373"/>
      <c r="F24" s="373"/>
      <c r="G24" s="374"/>
    </row>
    <row r="25" spans="2:7" ht="30.75" customHeight="1" thickBot="1" x14ac:dyDescent="0.3">
      <c r="B25" s="375"/>
      <c r="C25" s="376"/>
      <c r="D25" s="376"/>
      <c r="E25" s="376"/>
      <c r="F25" s="376"/>
      <c r="G25" s="377"/>
    </row>
    <row r="26" spans="2:7" x14ac:dyDescent="0.25">
      <c r="B26" s="391" t="s">
        <v>198</v>
      </c>
      <c r="C26" s="392"/>
      <c r="D26" s="392"/>
      <c r="E26" s="392"/>
      <c r="F26" s="392"/>
      <c r="G26" s="393"/>
    </row>
    <row r="27" spans="2:7" x14ac:dyDescent="0.25">
      <c r="B27" s="394"/>
      <c r="C27" s="395"/>
      <c r="D27" s="395"/>
      <c r="E27" s="395"/>
      <c r="F27" s="395"/>
      <c r="G27" s="396"/>
    </row>
    <row r="28" spans="2:7" ht="15.75" thickBot="1" x14ac:dyDescent="0.3">
      <c r="B28" s="397"/>
      <c r="C28" s="398"/>
      <c r="D28" s="398"/>
      <c r="E28" s="398"/>
      <c r="F28" s="398"/>
      <c r="G28" s="399"/>
    </row>
    <row r="31" spans="2:7" x14ac:dyDescent="0.25">
      <c r="B31" s="2"/>
    </row>
  </sheetData>
  <mergeCells count="28">
    <mergeCell ref="C6:D6"/>
    <mergeCell ref="E6:G6"/>
    <mergeCell ref="B2:G2"/>
    <mergeCell ref="C4:D4"/>
    <mergeCell ref="C5:D5"/>
    <mergeCell ref="E4:F4"/>
    <mergeCell ref="E5:F5"/>
    <mergeCell ref="B26:G28"/>
    <mergeCell ref="C17:D17"/>
    <mergeCell ref="E17:G17"/>
    <mergeCell ref="C18:D18"/>
    <mergeCell ref="E18:G18"/>
    <mergeCell ref="B19:G20"/>
    <mergeCell ref="B23:G25"/>
    <mergeCell ref="C12:D12"/>
    <mergeCell ref="C13:D13"/>
    <mergeCell ref="C14:D14"/>
    <mergeCell ref="C7:D7"/>
    <mergeCell ref="C8:D8"/>
    <mergeCell ref="C9:D9"/>
    <mergeCell ref="C10:D10"/>
    <mergeCell ref="C11:D11"/>
    <mergeCell ref="E9:F9"/>
    <mergeCell ref="E12:F12"/>
    <mergeCell ref="E13:F13"/>
    <mergeCell ref="E14:F14"/>
    <mergeCell ref="E10:G10"/>
    <mergeCell ref="E11:F1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4"/>
  <sheetViews>
    <sheetView zoomScale="80" zoomScaleNormal="80" workbookViewId="0">
      <selection activeCell="B28" sqref="B28"/>
    </sheetView>
  </sheetViews>
  <sheetFormatPr defaultRowHeight="15" x14ac:dyDescent="0.25"/>
  <cols>
    <col min="2" max="2" width="20.5703125" customWidth="1"/>
    <col min="3" max="7" width="12.7109375" customWidth="1"/>
    <col min="8" max="8" width="18.140625" customWidth="1"/>
    <col min="9" max="9" width="12.7109375" customWidth="1"/>
    <col min="10" max="10" width="19.5703125" customWidth="1"/>
    <col min="12" max="13" width="11.28515625" bestFit="1" customWidth="1"/>
    <col min="14" max="14" width="11" bestFit="1" customWidth="1"/>
    <col min="18" max="20" width="9.140625" customWidth="1"/>
  </cols>
  <sheetData>
    <row r="1" spans="2:15" ht="15.75" thickBot="1" x14ac:dyDescent="0.3"/>
    <row r="2" spans="2:15" ht="19.5" thickBot="1" x14ac:dyDescent="0.35">
      <c r="B2" s="439" t="s">
        <v>255</v>
      </c>
      <c r="C2" s="440"/>
      <c r="D2" s="440"/>
      <c r="E2" s="440"/>
      <c r="F2" s="440"/>
      <c r="G2" s="440"/>
      <c r="H2" s="440"/>
      <c r="I2" s="440"/>
      <c r="J2" s="441"/>
      <c r="L2" s="1" t="s">
        <v>0</v>
      </c>
    </row>
    <row r="3" spans="2:15" ht="15.75" thickBot="1" x14ac:dyDescent="0.3"/>
    <row r="4" spans="2:15" x14ac:dyDescent="0.25">
      <c r="B4" s="25" t="s">
        <v>19</v>
      </c>
      <c r="C4" s="317">
        <v>1315</v>
      </c>
      <c r="D4" s="318"/>
      <c r="E4" s="318"/>
      <c r="F4" s="318"/>
      <c r="G4" s="319" t="s">
        <v>18</v>
      </c>
      <c r="H4" s="320"/>
      <c r="I4" s="407">
        <v>45.4</v>
      </c>
      <c r="J4" s="408"/>
    </row>
    <row r="5" spans="2:15" ht="15.75" thickBot="1" x14ac:dyDescent="0.3">
      <c r="B5" s="24" t="s">
        <v>17</v>
      </c>
      <c r="C5" s="321" t="s">
        <v>33</v>
      </c>
      <c r="D5" s="322"/>
      <c r="E5" s="322"/>
      <c r="F5" s="322"/>
      <c r="G5" s="323" t="s">
        <v>16</v>
      </c>
      <c r="H5" s="324"/>
      <c r="I5" s="382">
        <v>45.7</v>
      </c>
      <c r="J5" s="383"/>
    </row>
    <row r="6" spans="2:15" ht="15.75" thickBot="1" x14ac:dyDescent="0.3">
      <c r="B6" s="23" t="s">
        <v>15</v>
      </c>
      <c r="C6" s="325" t="s">
        <v>14</v>
      </c>
      <c r="D6" s="326"/>
      <c r="E6" s="326"/>
      <c r="F6" s="327"/>
      <c r="G6" s="443" t="s">
        <v>13</v>
      </c>
      <c r="H6" s="444"/>
      <c r="I6" s="444"/>
      <c r="J6" s="445"/>
    </row>
    <row r="7" spans="2:15" x14ac:dyDescent="0.25">
      <c r="B7" s="12" t="s">
        <v>4</v>
      </c>
      <c r="C7" s="404">
        <v>43.3</v>
      </c>
      <c r="D7" s="405"/>
      <c r="E7" s="400">
        <v>2.1</v>
      </c>
      <c r="F7" s="401"/>
      <c r="G7" s="337">
        <v>35.1</v>
      </c>
      <c r="H7" s="340"/>
      <c r="I7" s="359">
        <v>10.6</v>
      </c>
      <c r="J7" s="360"/>
    </row>
    <row r="8" spans="2:15" ht="15" customHeight="1" x14ac:dyDescent="0.25">
      <c r="B8" s="8" t="s">
        <v>12</v>
      </c>
      <c r="C8" s="367" t="s">
        <v>11</v>
      </c>
      <c r="D8" s="368"/>
      <c r="E8" s="402" t="s">
        <v>10</v>
      </c>
      <c r="F8" s="403"/>
      <c r="G8" s="310" t="s">
        <v>11</v>
      </c>
      <c r="H8" s="312"/>
      <c r="I8" s="361" t="s">
        <v>10</v>
      </c>
      <c r="J8" s="313"/>
    </row>
    <row r="9" spans="2:15" x14ac:dyDescent="0.25">
      <c r="B9" s="8" t="s">
        <v>9</v>
      </c>
      <c r="C9" s="367" t="s">
        <v>37</v>
      </c>
      <c r="D9" s="406"/>
      <c r="E9" s="406"/>
      <c r="F9" s="403"/>
      <c r="G9" s="310" t="s">
        <v>37</v>
      </c>
      <c r="H9" s="311"/>
      <c r="I9" s="311"/>
      <c r="J9" s="313"/>
      <c r="N9" s="28"/>
      <c r="O9" s="28"/>
    </row>
    <row r="10" spans="2:15" ht="15.75" thickBot="1" x14ac:dyDescent="0.3">
      <c r="B10" s="16" t="s">
        <v>8</v>
      </c>
      <c r="C10" s="329" t="s">
        <v>7</v>
      </c>
      <c r="D10" s="330"/>
      <c r="E10" s="330"/>
      <c r="F10" s="331"/>
      <c r="G10" s="329" t="s">
        <v>7</v>
      </c>
      <c r="H10" s="330"/>
      <c r="I10" s="330"/>
      <c r="J10" s="358"/>
    </row>
    <row r="11" spans="2:15" x14ac:dyDescent="0.25">
      <c r="B11" s="12" t="s">
        <v>4</v>
      </c>
      <c r="C11" s="337">
        <v>35.200000000000003</v>
      </c>
      <c r="D11" s="340"/>
      <c r="E11" s="21">
        <v>6.8</v>
      </c>
      <c r="F11" s="21">
        <v>3.1</v>
      </c>
      <c r="G11" s="22">
        <v>21.2</v>
      </c>
      <c r="H11" s="170">
        <v>11.9</v>
      </c>
      <c r="I11" s="169">
        <v>8.6999999999999993</v>
      </c>
      <c r="J11" s="20">
        <v>3.9</v>
      </c>
    </row>
    <row r="12" spans="2:15" s="2" customFormat="1" x14ac:dyDescent="0.25">
      <c r="B12" s="77" t="s">
        <v>6</v>
      </c>
      <c r="C12" s="367">
        <v>147</v>
      </c>
      <c r="D12" s="368"/>
      <c r="E12" s="60">
        <v>167</v>
      </c>
      <c r="F12" s="60">
        <v>106</v>
      </c>
      <c r="G12" s="58">
        <v>138</v>
      </c>
      <c r="H12" s="201">
        <v>128</v>
      </c>
      <c r="I12" s="204">
        <v>148</v>
      </c>
      <c r="J12" s="442" t="s">
        <v>258</v>
      </c>
      <c r="L12"/>
      <c r="M12"/>
    </row>
    <row r="13" spans="2:15" s="2" customFormat="1" x14ac:dyDescent="0.25">
      <c r="B13" s="70" t="s">
        <v>21</v>
      </c>
      <c r="C13" s="332" t="s">
        <v>260</v>
      </c>
      <c r="D13" s="333"/>
      <c r="E13" s="65" t="s">
        <v>75</v>
      </c>
      <c r="F13" s="60" t="s">
        <v>84</v>
      </c>
      <c r="G13" s="63" t="s">
        <v>127</v>
      </c>
      <c r="H13" s="200" t="s">
        <v>126</v>
      </c>
      <c r="I13" s="202" t="s">
        <v>127</v>
      </c>
      <c r="J13" s="111" t="s">
        <v>259</v>
      </c>
      <c r="L13"/>
      <c r="M13"/>
      <c r="N13" s="190"/>
    </row>
    <row r="14" spans="2:15" s="2" customFormat="1" ht="15.75" thickBot="1" x14ac:dyDescent="0.3">
      <c r="B14" s="98" t="s">
        <v>5</v>
      </c>
      <c r="C14" s="290">
        <v>26.3</v>
      </c>
      <c r="D14" s="292"/>
      <c r="E14" s="51">
        <v>27.2</v>
      </c>
      <c r="F14" s="99">
        <v>31</v>
      </c>
      <c r="G14" s="49">
        <v>34.200000000000003</v>
      </c>
      <c r="H14" s="198">
        <v>32.4</v>
      </c>
      <c r="I14" s="199">
        <v>33.9</v>
      </c>
      <c r="J14" s="130" t="s">
        <v>261</v>
      </c>
      <c r="L14"/>
      <c r="M14"/>
    </row>
    <row r="15" spans="2:15" x14ac:dyDescent="0.25">
      <c r="B15" s="12" t="s">
        <v>4</v>
      </c>
      <c r="C15" s="11">
        <v>17.8</v>
      </c>
      <c r="D15" s="10">
        <v>14.7</v>
      </c>
      <c r="E15" s="10">
        <v>7.3</v>
      </c>
      <c r="F15" s="10">
        <v>5.3</v>
      </c>
      <c r="G15" s="11">
        <v>25.6</v>
      </c>
      <c r="H15" s="10">
        <v>7.7</v>
      </c>
      <c r="I15" s="112">
        <v>5.2</v>
      </c>
      <c r="J15" s="9">
        <v>7.3</v>
      </c>
    </row>
    <row r="16" spans="2:15" s="2" customFormat="1" x14ac:dyDescent="0.25">
      <c r="B16" s="77" t="s">
        <v>3</v>
      </c>
      <c r="C16" s="58">
        <v>16</v>
      </c>
      <c r="D16" s="60">
        <v>13</v>
      </c>
      <c r="E16" s="60">
        <v>12</v>
      </c>
      <c r="F16" s="446" t="s">
        <v>263</v>
      </c>
      <c r="G16" s="58">
        <v>11</v>
      </c>
      <c r="H16" s="60">
        <v>15</v>
      </c>
      <c r="I16" s="175">
        <v>7</v>
      </c>
      <c r="J16" s="442" t="s">
        <v>264</v>
      </c>
      <c r="L16"/>
      <c r="M16"/>
    </row>
    <row r="17" spans="2:12" x14ac:dyDescent="0.25">
      <c r="B17" s="6" t="s">
        <v>2</v>
      </c>
      <c r="C17" s="310" t="s">
        <v>85</v>
      </c>
      <c r="D17" s="311"/>
      <c r="E17" s="311"/>
      <c r="F17" s="312"/>
      <c r="G17" s="310" t="s">
        <v>265</v>
      </c>
      <c r="H17" s="311"/>
      <c r="I17" s="311"/>
      <c r="J17" s="313"/>
    </row>
    <row r="18" spans="2:12" s="2" customFormat="1" ht="15.75" thickBot="1" x14ac:dyDescent="0.3">
      <c r="B18" s="3" t="s">
        <v>1</v>
      </c>
      <c r="C18" s="290" t="s">
        <v>22</v>
      </c>
      <c r="D18" s="291"/>
      <c r="E18" s="291"/>
      <c r="F18" s="292"/>
      <c r="G18" s="290" t="s">
        <v>22</v>
      </c>
      <c r="H18" s="291"/>
      <c r="I18" s="291"/>
      <c r="J18" s="293"/>
    </row>
    <row r="19" spans="2:12" ht="15" customHeight="1" x14ac:dyDescent="0.25">
      <c r="B19" s="249" t="s">
        <v>228</v>
      </c>
      <c r="C19" s="259"/>
      <c r="D19" s="259"/>
      <c r="E19" s="259"/>
      <c r="F19" s="259"/>
      <c r="G19" s="259"/>
      <c r="H19" s="259"/>
      <c r="I19" s="259"/>
      <c r="J19" s="260"/>
      <c r="L19" s="2"/>
    </row>
    <row r="20" spans="2:12" x14ac:dyDescent="0.25">
      <c r="B20" s="252" t="s">
        <v>233</v>
      </c>
      <c r="C20" s="247"/>
      <c r="D20" s="247"/>
      <c r="E20" s="247"/>
      <c r="F20" s="247"/>
      <c r="G20" s="247"/>
      <c r="H20" s="247"/>
      <c r="I20" s="247"/>
      <c r="J20" s="253"/>
      <c r="L20" s="2"/>
    </row>
    <row r="21" spans="2:12" x14ac:dyDescent="0.25">
      <c r="B21" s="262" t="s">
        <v>232</v>
      </c>
      <c r="C21" s="261"/>
      <c r="D21" s="261"/>
      <c r="E21" s="261"/>
      <c r="F21" s="261"/>
      <c r="G21" s="261"/>
      <c r="H21" s="261"/>
      <c r="I21" s="261"/>
      <c r="J21" s="263"/>
    </row>
    <row r="22" spans="2:12" x14ac:dyDescent="0.25">
      <c r="B22" s="254" t="s">
        <v>231</v>
      </c>
      <c r="C22" s="264"/>
      <c r="D22" s="264"/>
      <c r="E22" s="264"/>
      <c r="F22" s="264"/>
      <c r="G22" s="264"/>
      <c r="H22" s="264"/>
      <c r="I22" s="264"/>
      <c r="J22" s="265"/>
    </row>
    <row r="23" spans="2:12" ht="15.75" thickBot="1" x14ac:dyDescent="0.3">
      <c r="B23" s="256"/>
      <c r="C23" s="257"/>
      <c r="D23" s="257"/>
      <c r="E23" s="257"/>
      <c r="F23" s="257"/>
      <c r="G23" s="257"/>
      <c r="H23" s="257"/>
      <c r="I23" s="257"/>
      <c r="J23" s="258"/>
    </row>
    <row r="24" spans="2:12" x14ac:dyDescent="0.25">
      <c r="B24" t="s">
        <v>262</v>
      </c>
    </row>
    <row r="26" spans="2:12" ht="15.75" thickBot="1" x14ac:dyDescent="0.3"/>
    <row r="27" spans="2:12" x14ac:dyDescent="0.25">
      <c r="B27" s="234" t="s">
        <v>226</v>
      </c>
      <c r="C27" s="235"/>
      <c r="D27" s="235"/>
      <c r="E27" s="235"/>
      <c r="F27" s="235"/>
      <c r="G27" s="235"/>
      <c r="H27" s="235"/>
      <c r="I27" s="235"/>
      <c r="J27" s="236"/>
    </row>
    <row r="28" spans="2:12" x14ac:dyDescent="0.25">
      <c r="B28" s="237"/>
      <c r="C28" s="238"/>
      <c r="D28" s="238"/>
      <c r="E28" s="238"/>
      <c r="F28" s="238"/>
      <c r="G28" s="238"/>
      <c r="H28" s="238"/>
      <c r="I28" s="238"/>
      <c r="J28" s="239"/>
    </row>
    <row r="29" spans="2:12" x14ac:dyDescent="0.25">
      <c r="B29" s="237"/>
      <c r="C29" s="238"/>
      <c r="D29" s="238"/>
      <c r="E29" s="238"/>
      <c r="F29" s="238"/>
      <c r="G29" s="238"/>
      <c r="H29" s="238"/>
      <c r="I29" s="238"/>
      <c r="J29" s="239"/>
    </row>
    <row r="30" spans="2:12" ht="15.75" thickBot="1" x14ac:dyDescent="0.3">
      <c r="B30" s="240"/>
      <c r="C30" s="241"/>
      <c r="D30" s="241"/>
      <c r="E30" s="241"/>
      <c r="F30" s="241"/>
      <c r="G30" s="241"/>
      <c r="H30" s="241"/>
      <c r="I30" s="241"/>
      <c r="J30" s="242"/>
    </row>
    <row r="31" spans="2:12" x14ac:dyDescent="0.25">
      <c r="B31" s="243" t="s">
        <v>227</v>
      </c>
      <c r="C31" s="244"/>
      <c r="D31" s="244"/>
      <c r="E31" s="244"/>
      <c r="F31" s="244"/>
      <c r="G31" s="244"/>
      <c r="H31" s="244"/>
      <c r="I31" s="244"/>
      <c r="J31" s="245"/>
    </row>
    <row r="32" spans="2:12" x14ac:dyDescent="0.25">
      <c r="B32" s="237"/>
      <c r="C32" s="238"/>
      <c r="D32" s="238"/>
      <c r="E32" s="238"/>
      <c r="F32" s="238"/>
      <c r="G32" s="238"/>
      <c r="H32" s="238"/>
      <c r="I32" s="238"/>
      <c r="J32" s="239"/>
    </row>
    <row r="33" spans="2:10" x14ac:dyDescent="0.25">
      <c r="B33" s="237"/>
      <c r="C33" s="238"/>
      <c r="D33" s="238"/>
      <c r="E33" s="238"/>
      <c r="F33" s="238"/>
      <c r="G33" s="238"/>
      <c r="H33" s="238"/>
      <c r="I33" s="238"/>
      <c r="J33" s="239"/>
    </row>
    <row r="34" spans="2:10" ht="15.75" thickBot="1" x14ac:dyDescent="0.3">
      <c r="B34" s="240"/>
      <c r="C34" s="241"/>
      <c r="D34" s="241"/>
      <c r="E34" s="241"/>
      <c r="F34" s="241"/>
      <c r="G34" s="241"/>
      <c r="H34" s="241"/>
      <c r="I34" s="241"/>
      <c r="J34" s="242"/>
    </row>
  </sheetData>
  <mergeCells count="29">
    <mergeCell ref="C6:F6"/>
    <mergeCell ref="G6:J6"/>
    <mergeCell ref="B2:J2"/>
    <mergeCell ref="C4:F4"/>
    <mergeCell ref="G4:H4"/>
    <mergeCell ref="C5:F5"/>
    <mergeCell ref="G5:H5"/>
    <mergeCell ref="I4:J4"/>
    <mergeCell ref="I5:J5"/>
    <mergeCell ref="C17:F17"/>
    <mergeCell ref="G17:J17"/>
    <mergeCell ref="C18:F18"/>
    <mergeCell ref="G18:J18"/>
    <mergeCell ref="C13:D13"/>
    <mergeCell ref="C14:D14"/>
    <mergeCell ref="C12:D12"/>
    <mergeCell ref="I7:J7"/>
    <mergeCell ref="I8:J8"/>
    <mergeCell ref="C10:F10"/>
    <mergeCell ref="C11:D11"/>
    <mergeCell ref="G7:H7"/>
    <mergeCell ref="G8:H8"/>
    <mergeCell ref="G9:J9"/>
    <mergeCell ref="G10:J10"/>
    <mergeCell ref="E7:F7"/>
    <mergeCell ref="E8:F8"/>
    <mergeCell ref="C7:D7"/>
    <mergeCell ref="C8:D8"/>
    <mergeCell ref="C9:F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1"/>
  <sheetViews>
    <sheetView workbookViewId="0">
      <selection activeCell="A2" sqref="A2"/>
    </sheetView>
  </sheetViews>
  <sheetFormatPr defaultRowHeight="15" x14ac:dyDescent="0.25"/>
  <cols>
    <col min="2" max="2" width="20.5703125" customWidth="1"/>
    <col min="3" max="7" width="12.7109375" customWidth="1"/>
    <col min="8" max="8" width="19.5703125" customWidth="1"/>
    <col min="9" max="9" width="16.85546875" customWidth="1"/>
    <col min="10" max="10" width="17.42578125" customWidth="1"/>
    <col min="11" max="13" width="12.7109375" customWidth="1"/>
    <col min="16" max="17" width="11.28515625" bestFit="1" customWidth="1"/>
    <col min="18" max="18" width="11" bestFit="1" customWidth="1"/>
    <col min="22" max="24" width="9.140625" customWidth="1"/>
  </cols>
  <sheetData>
    <row r="1" spans="2:19" ht="15.75" thickBot="1" x14ac:dyDescent="0.3"/>
    <row r="2" spans="2:19" ht="19.5" thickBot="1" x14ac:dyDescent="0.35">
      <c r="B2" s="351" t="s">
        <v>124</v>
      </c>
      <c r="C2" s="352"/>
      <c r="D2" s="352"/>
      <c r="E2" s="352"/>
      <c r="F2" s="352"/>
      <c r="G2" s="352"/>
      <c r="H2" s="352"/>
      <c r="I2" s="352"/>
      <c r="J2" s="352"/>
      <c r="K2" s="352"/>
      <c r="L2" s="352"/>
      <c r="M2" s="353"/>
      <c r="P2" s="1" t="s">
        <v>0</v>
      </c>
    </row>
    <row r="3" spans="2:19" ht="15.75" thickBot="1" x14ac:dyDescent="0.3"/>
    <row r="4" spans="2:19" x14ac:dyDescent="0.25">
      <c r="B4" s="25" t="s">
        <v>19</v>
      </c>
      <c r="C4" s="317">
        <v>1361</v>
      </c>
      <c r="D4" s="318"/>
      <c r="E4" s="318"/>
      <c r="F4" s="318"/>
      <c r="G4" s="319" t="s">
        <v>18</v>
      </c>
      <c r="H4" s="412"/>
      <c r="I4" s="412"/>
      <c r="J4" s="320"/>
      <c r="K4" s="354">
        <v>46.2</v>
      </c>
      <c r="L4" s="414"/>
      <c r="M4" s="355"/>
    </row>
    <row r="5" spans="2:19" ht="15.75" thickBot="1" x14ac:dyDescent="0.3">
      <c r="B5" s="24" t="s">
        <v>17</v>
      </c>
      <c r="C5" s="321" t="s">
        <v>33</v>
      </c>
      <c r="D5" s="322"/>
      <c r="E5" s="322"/>
      <c r="F5" s="322"/>
      <c r="G5" s="323" t="s">
        <v>16</v>
      </c>
      <c r="H5" s="413"/>
      <c r="I5" s="413"/>
      <c r="J5" s="324"/>
      <c r="K5" s="356">
        <v>48.5</v>
      </c>
      <c r="L5" s="415"/>
      <c r="M5" s="357"/>
    </row>
    <row r="6" spans="2:19" ht="15.75" thickBot="1" x14ac:dyDescent="0.3">
      <c r="B6" s="23" t="s">
        <v>15</v>
      </c>
      <c r="C6" s="325" t="s">
        <v>14</v>
      </c>
      <c r="D6" s="326"/>
      <c r="E6" s="326"/>
      <c r="F6" s="327"/>
      <c r="G6" s="325" t="s">
        <v>13</v>
      </c>
      <c r="H6" s="326"/>
      <c r="I6" s="326"/>
      <c r="J6" s="326"/>
      <c r="K6" s="326"/>
      <c r="L6" s="326"/>
      <c r="M6" s="328"/>
    </row>
    <row r="7" spans="2:19" x14ac:dyDescent="0.25">
      <c r="B7" s="12" t="s">
        <v>4</v>
      </c>
      <c r="C7" s="337">
        <v>36</v>
      </c>
      <c r="D7" s="340"/>
      <c r="E7" s="21">
        <v>2.6</v>
      </c>
      <c r="F7" s="40">
        <v>7.6</v>
      </c>
      <c r="G7" s="337">
        <v>37</v>
      </c>
      <c r="H7" s="340"/>
      <c r="I7" s="359">
        <v>3.7</v>
      </c>
      <c r="J7" s="340"/>
      <c r="K7" s="359">
        <v>4.4000000000000004</v>
      </c>
      <c r="L7" s="338"/>
      <c r="M7" s="172">
        <v>3.4</v>
      </c>
    </row>
    <row r="8" spans="2:19" ht="15" customHeight="1" x14ac:dyDescent="0.25">
      <c r="B8" s="8" t="s">
        <v>12</v>
      </c>
      <c r="C8" s="310" t="s">
        <v>11</v>
      </c>
      <c r="D8" s="312"/>
      <c r="E8" s="361" t="s">
        <v>10</v>
      </c>
      <c r="F8" s="336"/>
      <c r="G8" s="310" t="s">
        <v>11</v>
      </c>
      <c r="H8" s="312"/>
      <c r="I8" s="361" t="s">
        <v>10</v>
      </c>
      <c r="J8" s="312"/>
      <c r="K8" s="402" t="s">
        <v>10</v>
      </c>
      <c r="L8" s="406"/>
      <c r="M8" s="174" t="s">
        <v>11</v>
      </c>
    </row>
    <row r="9" spans="2:19" x14ac:dyDescent="0.25">
      <c r="B9" s="8" t="s">
        <v>9</v>
      </c>
      <c r="C9" s="310" t="s">
        <v>36</v>
      </c>
      <c r="D9" s="311"/>
      <c r="E9" s="312"/>
      <c r="F9" s="44" t="s">
        <v>86</v>
      </c>
      <c r="G9" s="310" t="s">
        <v>36</v>
      </c>
      <c r="H9" s="311"/>
      <c r="I9" s="311"/>
      <c r="J9" s="312"/>
      <c r="K9" s="311" t="s">
        <v>86</v>
      </c>
      <c r="L9" s="311"/>
      <c r="M9" s="313"/>
    </row>
    <row r="10" spans="2:19" ht="15.75" thickBot="1" x14ac:dyDescent="0.3">
      <c r="B10" s="16" t="s">
        <v>8</v>
      </c>
      <c r="C10" s="329" t="s">
        <v>7</v>
      </c>
      <c r="D10" s="330"/>
      <c r="E10" s="330"/>
      <c r="F10" s="331"/>
      <c r="G10" s="329" t="s">
        <v>7</v>
      </c>
      <c r="H10" s="330"/>
      <c r="I10" s="330"/>
      <c r="J10" s="330"/>
      <c r="K10" s="330"/>
      <c r="L10" s="330"/>
      <c r="M10" s="358"/>
    </row>
    <row r="11" spans="2:19" x14ac:dyDescent="0.25">
      <c r="B11" s="12" t="s">
        <v>4</v>
      </c>
      <c r="C11" s="22">
        <v>27.2</v>
      </c>
      <c r="D11" s="21">
        <v>13.9</v>
      </c>
      <c r="E11" s="359">
        <v>5.0999999999999996</v>
      </c>
      <c r="F11" s="339"/>
      <c r="G11" s="22">
        <v>12.5</v>
      </c>
      <c r="H11" s="170">
        <v>11.6</v>
      </c>
      <c r="I11" s="170">
        <v>9.4</v>
      </c>
      <c r="J11" s="21">
        <v>7.2</v>
      </c>
      <c r="K11" s="171">
        <v>3</v>
      </c>
      <c r="L11" s="171">
        <v>2.5</v>
      </c>
      <c r="M11" s="20">
        <v>2.2999999999999998</v>
      </c>
    </row>
    <row r="12" spans="2:19" s="2" customFormat="1" ht="30" x14ac:dyDescent="0.25">
      <c r="B12" s="77" t="s">
        <v>6</v>
      </c>
      <c r="C12" s="58">
        <v>246</v>
      </c>
      <c r="D12" s="60">
        <v>207</v>
      </c>
      <c r="E12" s="378" t="s">
        <v>87</v>
      </c>
      <c r="F12" s="409"/>
      <c r="G12" s="58">
        <v>168</v>
      </c>
      <c r="H12" s="173">
        <v>108</v>
      </c>
      <c r="I12" s="173">
        <v>128</v>
      </c>
      <c r="J12" s="65" t="s">
        <v>171</v>
      </c>
      <c r="K12" s="175">
        <v>167</v>
      </c>
      <c r="L12" s="175">
        <v>117</v>
      </c>
      <c r="M12" s="62">
        <v>147</v>
      </c>
    </row>
    <row r="13" spans="2:19" s="2" customFormat="1" ht="60" x14ac:dyDescent="0.25">
      <c r="B13" s="70" t="s">
        <v>21</v>
      </c>
      <c r="C13" s="63" t="s">
        <v>88</v>
      </c>
      <c r="D13" s="65" t="s">
        <v>90</v>
      </c>
      <c r="E13" s="378" t="s">
        <v>91</v>
      </c>
      <c r="F13" s="409"/>
      <c r="G13" s="63" t="s">
        <v>126</v>
      </c>
      <c r="H13" s="168" t="s">
        <v>167</v>
      </c>
      <c r="I13" s="168" t="s">
        <v>169</v>
      </c>
      <c r="J13" s="65" t="s">
        <v>172</v>
      </c>
      <c r="K13" s="176" t="s">
        <v>102</v>
      </c>
      <c r="L13" s="176" t="s">
        <v>90</v>
      </c>
      <c r="M13" s="62" t="s">
        <v>117</v>
      </c>
    </row>
    <row r="14" spans="2:19" s="2" customFormat="1" ht="45.75" thickBot="1" x14ac:dyDescent="0.3">
      <c r="B14" s="98" t="s">
        <v>5</v>
      </c>
      <c r="C14" s="72" t="s">
        <v>89</v>
      </c>
      <c r="D14" s="51">
        <v>24.1</v>
      </c>
      <c r="E14" s="410" t="s">
        <v>92</v>
      </c>
      <c r="F14" s="411"/>
      <c r="G14" s="49">
        <v>34.5</v>
      </c>
      <c r="H14" s="165" t="s">
        <v>168</v>
      </c>
      <c r="I14" s="165" t="s">
        <v>170</v>
      </c>
      <c r="J14" s="71" t="s">
        <v>173</v>
      </c>
      <c r="K14" s="177">
        <v>30.5</v>
      </c>
      <c r="L14" s="177">
        <v>21.5</v>
      </c>
      <c r="M14" s="52">
        <v>23.7</v>
      </c>
      <c r="P14" s="79"/>
      <c r="Q14" s="79"/>
      <c r="R14" s="79"/>
      <c r="S14" s="79"/>
    </row>
    <row r="15" spans="2:19" x14ac:dyDescent="0.25">
      <c r="B15" s="12" t="s">
        <v>4</v>
      </c>
      <c r="C15" s="11">
        <v>22.8</v>
      </c>
      <c r="D15" s="10">
        <v>8.6</v>
      </c>
      <c r="E15" s="10">
        <v>5.3</v>
      </c>
      <c r="F15" s="10">
        <v>9.5</v>
      </c>
      <c r="G15" s="11">
        <v>10.199999999999999</v>
      </c>
      <c r="H15" s="128">
        <v>8.1999999999999993</v>
      </c>
      <c r="I15" s="128">
        <v>7.5</v>
      </c>
      <c r="J15" s="10">
        <v>14.8</v>
      </c>
      <c r="K15" s="112">
        <v>3</v>
      </c>
      <c r="L15" s="112">
        <v>2.8</v>
      </c>
      <c r="M15" s="9">
        <v>2.2999999999999998</v>
      </c>
      <c r="P15" s="79"/>
      <c r="Q15" s="28"/>
      <c r="R15" s="79"/>
      <c r="S15" s="28"/>
    </row>
    <row r="16" spans="2:19" s="2" customFormat="1" ht="60" x14ac:dyDescent="0.25">
      <c r="B16" s="77" t="s">
        <v>3</v>
      </c>
      <c r="C16" s="58">
        <v>14</v>
      </c>
      <c r="D16" s="60">
        <v>13</v>
      </c>
      <c r="E16" s="60">
        <v>16</v>
      </c>
      <c r="F16" s="65" t="s">
        <v>94</v>
      </c>
      <c r="G16" s="63">
        <v>9</v>
      </c>
      <c r="H16" s="168">
        <v>7</v>
      </c>
      <c r="I16" s="168">
        <v>18</v>
      </c>
      <c r="J16" s="65" t="s">
        <v>176</v>
      </c>
      <c r="K16" s="176">
        <v>15</v>
      </c>
      <c r="L16" s="176">
        <v>3</v>
      </c>
      <c r="M16" s="62">
        <v>13</v>
      </c>
    </row>
    <row r="17" spans="2:23" x14ac:dyDescent="0.25">
      <c r="B17" s="6" t="s">
        <v>2</v>
      </c>
      <c r="C17" s="310" t="s">
        <v>93</v>
      </c>
      <c r="D17" s="311"/>
      <c r="E17" s="311"/>
      <c r="F17" s="312"/>
      <c r="G17" s="310" t="s">
        <v>175</v>
      </c>
      <c r="H17" s="311"/>
      <c r="I17" s="311"/>
      <c r="J17" s="312"/>
      <c r="K17" s="361" t="s">
        <v>174</v>
      </c>
      <c r="L17" s="311"/>
      <c r="M17" s="313"/>
      <c r="O17" s="2"/>
      <c r="P17" s="2"/>
    </row>
    <row r="18" spans="2:23" s="2" customFormat="1" ht="30" customHeight="1" thickBot="1" x14ac:dyDescent="0.3">
      <c r="B18" s="3" t="s">
        <v>1</v>
      </c>
      <c r="C18" s="290" t="s">
        <v>22</v>
      </c>
      <c r="D18" s="291"/>
      <c r="E18" s="291"/>
      <c r="F18" s="292"/>
      <c r="G18" s="329" t="s">
        <v>22</v>
      </c>
      <c r="H18" s="330"/>
      <c r="I18" s="330"/>
      <c r="J18" s="330"/>
      <c r="K18" s="330"/>
      <c r="L18" s="330"/>
      <c r="M18" s="358"/>
    </row>
    <row r="19" spans="2:23" x14ac:dyDescent="0.25">
      <c r="B19" s="294" t="s">
        <v>225</v>
      </c>
      <c r="C19" s="295"/>
      <c r="D19" s="295"/>
      <c r="E19" s="295"/>
      <c r="F19" s="295"/>
      <c r="G19" s="295"/>
      <c r="H19" s="295"/>
      <c r="I19" s="295"/>
      <c r="J19" s="295"/>
      <c r="K19" s="295"/>
      <c r="L19" s="295"/>
      <c r="M19" s="296"/>
      <c r="O19" s="2"/>
      <c r="P19" s="2"/>
    </row>
    <row r="20" spans="2:23" ht="15.75" thickBot="1" x14ac:dyDescent="0.3">
      <c r="B20" s="297"/>
      <c r="C20" s="298"/>
      <c r="D20" s="298"/>
      <c r="E20" s="298"/>
      <c r="F20" s="298"/>
      <c r="G20" s="298"/>
      <c r="H20" s="298"/>
      <c r="I20" s="298"/>
      <c r="J20" s="298"/>
      <c r="K20" s="298"/>
      <c r="L20" s="298"/>
      <c r="M20" s="299"/>
      <c r="O20" s="2"/>
      <c r="P20" s="2"/>
    </row>
    <row r="21" spans="2:23" x14ac:dyDescent="0.25">
      <c r="B21" s="33"/>
      <c r="C21" s="33"/>
      <c r="D21" s="33"/>
      <c r="E21" s="33"/>
      <c r="F21" s="33"/>
      <c r="G21" s="33"/>
      <c r="H21" s="33"/>
      <c r="I21" s="33"/>
      <c r="J21" s="33"/>
      <c r="K21" s="33"/>
      <c r="L21" s="33"/>
      <c r="M21" s="33"/>
      <c r="O21" s="2"/>
      <c r="P21" s="2"/>
    </row>
    <row r="22" spans="2:23" ht="15.75" thickBot="1" x14ac:dyDescent="0.3">
      <c r="O22" s="2"/>
      <c r="P22" s="2"/>
      <c r="Q22" s="2"/>
      <c r="R22" s="2"/>
      <c r="S22" s="2"/>
      <c r="T22" s="2"/>
      <c r="U22" s="2"/>
      <c r="V22" s="2"/>
      <c r="W22" s="2"/>
    </row>
    <row r="23" spans="2:23" x14ac:dyDescent="0.25">
      <c r="B23" s="341" t="s">
        <v>208</v>
      </c>
      <c r="C23" s="370"/>
      <c r="D23" s="370"/>
      <c r="E23" s="370"/>
      <c r="F23" s="370"/>
      <c r="G23" s="370"/>
      <c r="H23" s="370"/>
      <c r="I23" s="370"/>
      <c r="J23" s="370"/>
      <c r="K23" s="370"/>
      <c r="L23" s="370"/>
      <c r="M23" s="371"/>
    </row>
    <row r="24" spans="2:23" x14ac:dyDescent="0.25">
      <c r="B24" s="372"/>
      <c r="C24" s="373"/>
      <c r="D24" s="373"/>
      <c r="E24" s="373"/>
      <c r="F24" s="373"/>
      <c r="G24" s="373"/>
      <c r="H24" s="373"/>
      <c r="I24" s="373"/>
      <c r="J24" s="373"/>
      <c r="K24" s="373"/>
      <c r="L24" s="373"/>
      <c r="M24" s="374"/>
    </row>
    <row r="25" spans="2:23" ht="15.75" thickBot="1" x14ac:dyDescent="0.3">
      <c r="B25" s="375"/>
      <c r="C25" s="376"/>
      <c r="D25" s="376"/>
      <c r="E25" s="376"/>
      <c r="F25" s="376"/>
      <c r="G25" s="376"/>
      <c r="H25" s="376"/>
      <c r="I25" s="376"/>
      <c r="J25" s="376"/>
      <c r="K25" s="376"/>
      <c r="L25" s="376"/>
      <c r="M25" s="377"/>
    </row>
    <row r="26" spans="2:23" x14ac:dyDescent="0.25">
      <c r="B26" s="341" t="s">
        <v>158</v>
      </c>
      <c r="C26" s="370"/>
      <c r="D26" s="370"/>
      <c r="E26" s="370"/>
      <c r="F26" s="370"/>
      <c r="G26" s="370"/>
      <c r="H26" s="370"/>
      <c r="I26" s="370"/>
      <c r="J26" s="370"/>
      <c r="K26" s="370"/>
      <c r="L26" s="370"/>
      <c r="M26" s="371"/>
    </row>
    <row r="27" spans="2:23" x14ac:dyDescent="0.25">
      <c r="B27" s="372"/>
      <c r="C27" s="373"/>
      <c r="D27" s="373"/>
      <c r="E27" s="373"/>
      <c r="F27" s="373"/>
      <c r="G27" s="373"/>
      <c r="H27" s="373"/>
      <c r="I27" s="373"/>
      <c r="J27" s="373"/>
      <c r="K27" s="373"/>
      <c r="L27" s="373"/>
      <c r="M27" s="374"/>
    </row>
    <row r="28" spans="2:23" ht="15.75" thickBot="1" x14ac:dyDescent="0.3">
      <c r="B28" s="375"/>
      <c r="C28" s="376"/>
      <c r="D28" s="376"/>
      <c r="E28" s="376"/>
      <c r="F28" s="376"/>
      <c r="G28" s="376"/>
      <c r="H28" s="376"/>
      <c r="I28" s="376"/>
      <c r="J28" s="376"/>
      <c r="K28" s="376"/>
      <c r="L28" s="376"/>
      <c r="M28" s="377"/>
    </row>
    <row r="31" spans="2:23" x14ac:dyDescent="0.25">
      <c r="B31" s="2"/>
    </row>
  </sheetData>
  <mergeCells count="35">
    <mergeCell ref="C6:F6"/>
    <mergeCell ref="G6:M6"/>
    <mergeCell ref="B2:M2"/>
    <mergeCell ref="C4:F4"/>
    <mergeCell ref="G4:J4"/>
    <mergeCell ref="C5:F5"/>
    <mergeCell ref="G5:J5"/>
    <mergeCell ref="K4:M4"/>
    <mergeCell ref="K5:M5"/>
    <mergeCell ref="B26:M28"/>
    <mergeCell ref="C17:F17"/>
    <mergeCell ref="C18:F18"/>
    <mergeCell ref="B19:M20"/>
    <mergeCell ref="B23:M25"/>
    <mergeCell ref="G17:J17"/>
    <mergeCell ref="K17:M17"/>
    <mergeCell ref="G18:M18"/>
    <mergeCell ref="E11:F11"/>
    <mergeCell ref="E12:F12"/>
    <mergeCell ref="E13:F13"/>
    <mergeCell ref="E14:F14"/>
    <mergeCell ref="C7:D7"/>
    <mergeCell ref="C8:D8"/>
    <mergeCell ref="C10:F10"/>
    <mergeCell ref="E8:F8"/>
    <mergeCell ref="C9:E9"/>
    <mergeCell ref="G10:M10"/>
    <mergeCell ref="K8:L8"/>
    <mergeCell ref="K7:L7"/>
    <mergeCell ref="K9:M9"/>
    <mergeCell ref="G7:H7"/>
    <mergeCell ref="I7:J7"/>
    <mergeCell ref="G8:H8"/>
    <mergeCell ref="I8:J8"/>
    <mergeCell ref="G9:J9"/>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1"/>
  <sheetViews>
    <sheetView workbookViewId="0">
      <selection activeCell="C31" sqref="C31"/>
    </sheetView>
  </sheetViews>
  <sheetFormatPr defaultRowHeight="15" x14ac:dyDescent="0.25"/>
  <cols>
    <col min="2" max="2" width="20.5703125" customWidth="1"/>
    <col min="3" max="3" width="19.85546875" bestFit="1" customWidth="1"/>
    <col min="4" max="4" width="17.5703125" bestFit="1" customWidth="1"/>
    <col min="5" max="5" width="12.7109375" customWidth="1"/>
    <col min="8" max="9" width="11.28515625" bestFit="1" customWidth="1"/>
    <col min="10" max="10" width="11" bestFit="1" customWidth="1"/>
    <col min="14" max="16" width="9.140625" customWidth="1"/>
  </cols>
  <sheetData>
    <row r="1" spans="2:8" ht="15.75" thickBot="1" x14ac:dyDescent="0.3"/>
    <row r="2" spans="2:8" ht="19.5" thickBot="1" x14ac:dyDescent="0.35">
      <c r="B2" s="351" t="s">
        <v>124</v>
      </c>
      <c r="C2" s="352"/>
      <c r="D2" s="352"/>
      <c r="E2" s="353"/>
      <c r="H2" s="1" t="s">
        <v>0</v>
      </c>
    </row>
    <row r="3" spans="2:8" ht="15.75" thickBot="1" x14ac:dyDescent="0.3"/>
    <row r="4" spans="2:8" x14ac:dyDescent="0.25">
      <c r="B4" s="25" t="s">
        <v>19</v>
      </c>
      <c r="C4" s="74">
        <v>1365</v>
      </c>
      <c r="D4" s="104" t="s">
        <v>18</v>
      </c>
      <c r="E4" s="160">
        <v>29.3</v>
      </c>
    </row>
    <row r="5" spans="2:8" ht="15.75" thickBot="1" x14ac:dyDescent="0.3">
      <c r="B5" s="24" t="s">
        <v>17</v>
      </c>
      <c r="C5" s="75" t="s">
        <v>33</v>
      </c>
      <c r="D5" s="105" t="s">
        <v>16</v>
      </c>
      <c r="E5" s="161">
        <v>28.4</v>
      </c>
    </row>
    <row r="6" spans="2:8" ht="15.75" thickBot="1" x14ac:dyDescent="0.3">
      <c r="B6" s="23" t="s">
        <v>15</v>
      </c>
      <c r="C6" s="76" t="s">
        <v>14</v>
      </c>
      <c r="D6" s="325" t="s">
        <v>13</v>
      </c>
      <c r="E6" s="328"/>
    </row>
    <row r="7" spans="2:8" x14ac:dyDescent="0.25">
      <c r="B7" s="12" t="s">
        <v>4</v>
      </c>
      <c r="C7" s="53">
        <v>29.3</v>
      </c>
      <c r="D7" s="337">
        <v>28.4</v>
      </c>
      <c r="E7" s="360"/>
    </row>
    <row r="8" spans="2:8" ht="15" customHeight="1" x14ac:dyDescent="0.25">
      <c r="B8" s="8" t="s">
        <v>12</v>
      </c>
      <c r="C8" s="58" t="s">
        <v>10</v>
      </c>
      <c r="D8" s="310" t="s">
        <v>10</v>
      </c>
      <c r="E8" s="313"/>
    </row>
    <row r="9" spans="2:8" x14ac:dyDescent="0.25">
      <c r="B9" s="8" t="s">
        <v>9</v>
      </c>
      <c r="C9" s="58" t="s">
        <v>79</v>
      </c>
      <c r="D9" s="310" t="s">
        <v>79</v>
      </c>
      <c r="E9" s="313"/>
    </row>
    <row r="10" spans="2:8" ht="15.75" thickBot="1" x14ac:dyDescent="0.3">
      <c r="B10" s="16" t="s">
        <v>8</v>
      </c>
      <c r="C10" s="49" t="s">
        <v>7</v>
      </c>
      <c r="D10" s="329" t="s">
        <v>7</v>
      </c>
      <c r="E10" s="358"/>
    </row>
    <row r="11" spans="2:8" x14ac:dyDescent="0.25">
      <c r="B11" s="12" t="s">
        <v>4</v>
      </c>
      <c r="C11" s="53">
        <v>29.3</v>
      </c>
      <c r="D11" s="337">
        <v>28.4</v>
      </c>
      <c r="E11" s="360"/>
    </row>
    <row r="12" spans="2:8" x14ac:dyDescent="0.25">
      <c r="B12" s="8" t="s">
        <v>6</v>
      </c>
      <c r="C12" s="58">
        <v>210</v>
      </c>
      <c r="D12" s="310">
        <v>239</v>
      </c>
      <c r="E12" s="313"/>
    </row>
    <row r="13" spans="2:8" x14ac:dyDescent="0.25">
      <c r="B13" s="19" t="s">
        <v>21</v>
      </c>
      <c r="C13" s="63" t="s">
        <v>80</v>
      </c>
      <c r="D13" s="310" t="s">
        <v>80</v>
      </c>
      <c r="E13" s="313"/>
    </row>
    <row r="14" spans="2:8" ht="15.75" thickBot="1" x14ac:dyDescent="0.3">
      <c r="B14" s="16" t="s">
        <v>5</v>
      </c>
      <c r="C14" s="49">
        <v>24.5</v>
      </c>
      <c r="D14" s="329">
        <v>23.3</v>
      </c>
      <c r="E14" s="358"/>
    </row>
    <row r="15" spans="2:8" x14ac:dyDescent="0.25">
      <c r="B15" s="12" t="s">
        <v>4</v>
      </c>
      <c r="C15" s="66">
        <v>29.3</v>
      </c>
      <c r="D15" s="337">
        <v>28.4</v>
      </c>
      <c r="E15" s="360"/>
    </row>
    <row r="16" spans="2:8" ht="15.75" customHeight="1" x14ac:dyDescent="0.25">
      <c r="B16" s="8" t="s">
        <v>3</v>
      </c>
      <c r="C16" s="58">
        <v>12</v>
      </c>
      <c r="D16" s="310">
        <v>12</v>
      </c>
      <c r="E16" s="313"/>
    </row>
    <row r="17" spans="2:5" x14ac:dyDescent="0.25">
      <c r="B17" s="6" t="s">
        <v>2</v>
      </c>
      <c r="C17" s="100" t="s">
        <v>130</v>
      </c>
      <c r="D17" s="310" t="s">
        <v>129</v>
      </c>
      <c r="E17" s="313"/>
    </row>
    <row r="18" spans="2:5" s="2" customFormat="1" ht="30" customHeight="1" thickBot="1" x14ac:dyDescent="0.3">
      <c r="B18" s="3" t="s">
        <v>1</v>
      </c>
      <c r="C18" s="73" t="s">
        <v>22</v>
      </c>
      <c r="D18" s="290" t="s">
        <v>22</v>
      </c>
      <c r="E18" s="293"/>
    </row>
    <row r="19" spans="2:5" x14ac:dyDescent="0.25">
      <c r="B19" s="294" t="s">
        <v>153</v>
      </c>
      <c r="C19" s="295"/>
      <c r="D19" s="295"/>
      <c r="E19" s="296"/>
    </row>
    <row r="20" spans="2:5" ht="30" customHeight="1" thickBot="1" x14ac:dyDescent="0.3">
      <c r="B20" s="297"/>
      <c r="C20" s="298"/>
      <c r="D20" s="298"/>
      <c r="E20" s="299"/>
    </row>
    <row r="21" spans="2:5" x14ac:dyDescent="0.25">
      <c r="B21" s="33"/>
      <c r="C21" s="33"/>
      <c r="D21" s="33"/>
      <c r="E21" s="33"/>
    </row>
    <row r="22" spans="2:5" ht="15.75" thickBot="1" x14ac:dyDescent="0.3"/>
    <row r="23" spans="2:5" x14ac:dyDescent="0.25">
      <c r="B23" s="341" t="s">
        <v>160</v>
      </c>
      <c r="C23" s="370"/>
      <c r="D23" s="370"/>
      <c r="E23" s="371"/>
    </row>
    <row r="24" spans="2:5" x14ac:dyDescent="0.25">
      <c r="B24" s="372"/>
      <c r="C24" s="373"/>
      <c r="D24" s="373"/>
      <c r="E24" s="374"/>
    </row>
    <row r="25" spans="2:5" ht="15.75" thickBot="1" x14ac:dyDescent="0.3">
      <c r="B25" s="375"/>
      <c r="C25" s="376"/>
      <c r="D25" s="376"/>
      <c r="E25" s="377"/>
    </row>
    <row r="26" spans="2:5" x14ac:dyDescent="0.25">
      <c r="B26" s="341" t="s">
        <v>163</v>
      </c>
      <c r="C26" s="342"/>
      <c r="D26" s="342"/>
      <c r="E26" s="343"/>
    </row>
    <row r="27" spans="2:5" x14ac:dyDescent="0.25">
      <c r="B27" s="344"/>
      <c r="C27" s="345"/>
      <c r="D27" s="345"/>
      <c r="E27" s="346"/>
    </row>
    <row r="28" spans="2:5" ht="15.75" thickBot="1" x14ac:dyDescent="0.3">
      <c r="B28" s="347"/>
      <c r="C28" s="348"/>
      <c r="D28" s="348"/>
      <c r="E28" s="349"/>
    </row>
    <row r="31" spans="2:5" x14ac:dyDescent="0.25">
      <c r="B31" s="2"/>
    </row>
  </sheetData>
  <mergeCells count="17">
    <mergeCell ref="B26:E28"/>
    <mergeCell ref="D17:E17"/>
    <mergeCell ref="D18:E18"/>
    <mergeCell ref="B19:E20"/>
    <mergeCell ref="B23:E25"/>
    <mergeCell ref="D14:E14"/>
    <mergeCell ref="D15:E15"/>
    <mergeCell ref="D16:E16"/>
    <mergeCell ref="D6:E6"/>
    <mergeCell ref="B2:E2"/>
    <mergeCell ref="D7:E7"/>
    <mergeCell ref="D8:E8"/>
    <mergeCell ref="D9:E9"/>
    <mergeCell ref="D10:E10"/>
    <mergeCell ref="D11:E11"/>
    <mergeCell ref="D12:E12"/>
    <mergeCell ref="D13:E1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2"/>
  <sheetViews>
    <sheetView workbookViewId="0">
      <selection activeCell="A2" sqref="A2"/>
    </sheetView>
  </sheetViews>
  <sheetFormatPr defaultRowHeight="15" x14ac:dyDescent="0.25"/>
  <cols>
    <col min="2" max="2" width="20.5703125" customWidth="1"/>
    <col min="3" max="6" width="12.7109375" customWidth="1"/>
    <col min="7" max="7" width="18.5703125" customWidth="1"/>
    <col min="8" max="8" width="20" customWidth="1"/>
    <col min="9" max="9" width="17.5703125" customWidth="1"/>
    <col min="10" max="10" width="12.7109375" customWidth="1"/>
    <col min="13" max="14" width="11.28515625" bestFit="1" customWidth="1"/>
    <col min="15" max="15" width="11" bestFit="1" customWidth="1"/>
    <col min="19" max="21" width="9.140625" customWidth="1"/>
  </cols>
  <sheetData>
    <row r="1" spans="2:15" ht="15.75" thickBot="1" x14ac:dyDescent="0.3"/>
    <row r="2" spans="2:15" ht="19.5" thickBot="1" x14ac:dyDescent="0.35">
      <c r="B2" s="351" t="s">
        <v>124</v>
      </c>
      <c r="C2" s="352"/>
      <c r="D2" s="352"/>
      <c r="E2" s="352"/>
      <c r="F2" s="352"/>
      <c r="G2" s="352"/>
      <c r="H2" s="352"/>
      <c r="I2" s="352"/>
      <c r="J2" s="353"/>
      <c r="M2" s="1" t="s">
        <v>0</v>
      </c>
    </row>
    <row r="3" spans="2:15" ht="15.75" thickBot="1" x14ac:dyDescent="0.3"/>
    <row r="4" spans="2:15" x14ac:dyDescent="0.25">
      <c r="B4" s="25" t="s">
        <v>19</v>
      </c>
      <c r="C4" s="317">
        <v>1369</v>
      </c>
      <c r="D4" s="318"/>
      <c r="E4" s="318"/>
      <c r="F4" s="318"/>
      <c r="G4" s="319" t="s">
        <v>18</v>
      </c>
      <c r="H4" s="320"/>
      <c r="I4" s="354">
        <v>49.2</v>
      </c>
      <c r="J4" s="355"/>
    </row>
    <row r="5" spans="2:15" ht="15.75" thickBot="1" x14ac:dyDescent="0.3">
      <c r="B5" s="24" t="s">
        <v>17</v>
      </c>
      <c r="C5" s="321" t="s">
        <v>33</v>
      </c>
      <c r="D5" s="322"/>
      <c r="E5" s="322"/>
      <c r="F5" s="322"/>
      <c r="G5" s="323" t="s">
        <v>16</v>
      </c>
      <c r="H5" s="324"/>
      <c r="I5" s="356">
        <v>49.8</v>
      </c>
      <c r="J5" s="357"/>
    </row>
    <row r="6" spans="2:15" ht="15.75" thickBot="1" x14ac:dyDescent="0.3">
      <c r="B6" s="23" t="s">
        <v>15</v>
      </c>
      <c r="C6" s="325" t="s">
        <v>14</v>
      </c>
      <c r="D6" s="326"/>
      <c r="E6" s="326"/>
      <c r="F6" s="327"/>
      <c r="G6" s="325" t="s">
        <v>13</v>
      </c>
      <c r="H6" s="326"/>
      <c r="I6" s="326"/>
      <c r="J6" s="328"/>
    </row>
    <row r="7" spans="2:15" x14ac:dyDescent="0.25">
      <c r="B7" s="12" t="s">
        <v>4</v>
      </c>
      <c r="C7" s="337">
        <v>38.700000000000003</v>
      </c>
      <c r="D7" s="340"/>
      <c r="E7" s="359">
        <v>10.5</v>
      </c>
      <c r="F7" s="339"/>
      <c r="G7" s="337">
        <v>43.1</v>
      </c>
      <c r="H7" s="340"/>
      <c r="I7" s="359">
        <v>6.7</v>
      </c>
      <c r="J7" s="360"/>
    </row>
    <row r="8" spans="2:15" ht="15" customHeight="1" x14ac:dyDescent="0.25">
      <c r="B8" s="8" t="s">
        <v>12</v>
      </c>
      <c r="C8" s="310" t="s">
        <v>10</v>
      </c>
      <c r="D8" s="312"/>
      <c r="E8" s="361" t="s">
        <v>11</v>
      </c>
      <c r="F8" s="336"/>
      <c r="G8" s="310" t="s">
        <v>11</v>
      </c>
      <c r="H8" s="312"/>
      <c r="I8" s="361" t="s">
        <v>10</v>
      </c>
      <c r="J8" s="313"/>
    </row>
    <row r="9" spans="2:15" x14ac:dyDescent="0.25">
      <c r="B9" s="8" t="s">
        <v>9</v>
      </c>
      <c r="C9" s="310" t="s">
        <v>86</v>
      </c>
      <c r="D9" s="311"/>
      <c r="E9" s="311"/>
      <c r="F9" s="336"/>
      <c r="G9" s="310" t="s">
        <v>86</v>
      </c>
      <c r="H9" s="311"/>
      <c r="I9" s="311"/>
      <c r="J9" s="313"/>
    </row>
    <row r="10" spans="2:15" ht="15.75" thickBot="1" x14ac:dyDescent="0.3">
      <c r="B10" s="16" t="s">
        <v>8</v>
      </c>
      <c r="C10" s="329" t="s">
        <v>7</v>
      </c>
      <c r="D10" s="330"/>
      <c r="E10" s="330"/>
      <c r="F10" s="331"/>
      <c r="G10" s="329" t="s">
        <v>7</v>
      </c>
      <c r="H10" s="330"/>
      <c r="I10" s="330"/>
      <c r="J10" s="358"/>
    </row>
    <row r="11" spans="2:15" x14ac:dyDescent="0.25">
      <c r="B11" s="12" t="s">
        <v>4</v>
      </c>
      <c r="C11" s="22">
        <v>13.9</v>
      </c>
      <c r="D11" s="21">
        <v>13.7</v>
      </c>
      <c r="E11" s="21">
        <v>11.7</v>
      </c>
      <c r="F11" s="21">
        <v>9.9</v>
      </c>
      <c r="G11" s="22">
        <v>31.2</v>
      </c>
      <c r="H11" s="21">
        <v>11.4</v>
      </c>
      <c r="I11" s="117">
        <v>6.1</v>
      </c>
      <c r="J11" s="20">
        <v>1.1000000000000001</v>
      </c>
    </row>
    <row r="12" spans="2:15" s="2" customFormat="1" x14ac:dyDescent="0.25">
      <c r="B12" s="77" t="s">
        <v>6</v>
      </c>
      <c r="C12" s="58">
        <v>107</v>
      </c>
      <c r="D12" s="60">
        <v>167</v>
      </c>
      <c r="E12" s="60">
        <v>110</v>
      </c>
      <c r="F12" s="60">
        <v>117</v>
      </c>
      <c r="G12" s="58">
        <v>106</v>
      </c>
      <c r="H12" s="60">
        <v>147</v>
      </c>
      <c r="I12" s="203">
        <v>167</v>
      </c>
      <c r="J12" s="62">
        <v>267</v>
      </c>
      <c r="L12" s="190"/>
      <c r="M12" s="190"/>
      <c r="O12" s="190"/>
    </row>
    <row r="13" spans="2:15" s="2" customFormat="1" ht="45" x14ac:dyDescent="0.25">
      <c r="B13" s="70" t="s">
        <v>21</v>
      </c>
      <c r="C13" s="63" t="s">
        <v>75</v>
      </c>
      <c r="D13" s="65" t="s">
        <v>95</v>
      </c>
      <c r="E13" s="65" t="s">
        <v>75</v>
      </c>
      <c r="F13" s="60" t="s">
        <v>75</v>
      </c>
      <c r="G13" s="63" t="s">
        <v>95</v>
      </c>
      <c r="H13" s="65" t="s">
        <v>210</v>
      </c>
      <c r="I13" s="205" t="s">
        <v>212</v>
      </c>
      <c r="J13" s="62" t="s">
        <v>83</v>
      </c>
      <c r="M13" s="79"/>
      <c r="N13" s="79"/>
    </row>
    <row r="14" spans="2:15" s="2" customFormat="1" ht="30.75" thickBot="1" x14ac:dyDescent="0.3">
      <c r="B14" s="98" t="s">
        <v>5</v>
      </c>
      <c r="C14" s="49">
        <v>24.6</v>
      </c>
      <c r="D14" s="51">
        <v>26.2</v>
      </c>
      <c r="E14" s="51">
        <v>20.6</v>
      </c>
      <c r="F14" s="51">
        <v>23.5</v>
      </c>
      <c r="G14" s="72">
        <v>23.5</v>
      </c>
      <c r="H14" s="71" t="s">
        <v>211</v>
      </c>
      <c r="I14" s="206" t="s">
        <v>213</v>
      </c>
      <c r="J14" s="52">
        <v>34.200000000000003</v>
      </c>
      <c r="L14" s="190"/>
      <c r="M14" s="207"/>
      <c r="N14" s="79"/>
    </row>
    <row r="15" spans="2:15" x14ac:dyDescent="0.25">
      <c r="B15" s="12" t="s">
        <v>4</v>
      </c>
      <c r="C15" s="337">
        <v>24.7</v>
      </c>
      <c r="D15" s="340"/>
      <c r="E15" s="10">
        <v>13.7</v>
      </c>
      <c r="F15" s="10">
        <v>10.8</v>
      </c>
      <c r="G15" s="11">
        <v>33.4</v>
      </c>
      <c r="H15" s="10">
        <v>11.3</v>
      </c>
      <c r="I15" s="112">
        <v>3.2</v>
      </c>
      <c r="J15" s="9">
        <v>1.9</v>
      </c>
    </row>
    <row r="16" spans="2:15" s="2" customFormat="1" ht="30" x14ac:dyDescent="0.25">
      <c r="B16" s="77" t="s">
        <v>3</v>
      </c>
      <c r="C16" s="367">
        <v>5</v>
      </c>
      <c r="D16" s="368"/>
      <c r="E16" s="60">
        <v>14</v>
      </c>
      <c r="F16" s="60">
        <v>7</v>
      </c>
      <c r="G16" s="58">
        <v>3</v>
      </c>
      <c r="H16" s="60">
        <v>13</v>
      </c>
      <c r="I16" s="175">
        <v>16</v>
      </c>
      <c r="J16" s="111" t="s">
        <v>214</v>
      </c>
      <c r="L16" s="190"/>
    </row>
    <row r="17" spans="2:13" x14ac:dyDescent="0.25">
      <c r="B17" s="6" t="s">
        <v>2</v>
      </c>
      <c r="C17" s="310" t="s">
        <v>96</v>
      </c>
      <c r="D17" s="311"/>
      <c r="E17" s="311"/>
      <c r="F17" s="312"/>
      <c r="G17" s="310" t="s">
        <v>216</v>
      </c>
      <c r="H17" s="311"/>
      <c r="I17" s="311"/>
      <c r="J17" s="313"/>
    </row>
    <row r="18" spans="2:13" s="2" customFormat="1" ht="30" customHeight="1" thickBot="1" x14ac:dyDescent="0.3">
      <c r="B18" s="3" t="s">
        <v>1</v>
      </c>
      <c r="C18" s="290" t="s">
        <v>22</v>
      </c>
      <c r="D18" s="291"/>
      <c r="E18" s="291"/>
      <c r="F18" s="292"/>
      <c r="G18" s="290" t="s">
        <v>22</v>
      </c>
      <c r="H18" s="291"/>
      <c r="I18" s="291"/>
      <c r="J18" s="293"/>
      <c r="L18"/>
      <c r="M18"/>
    </row>
    <row r="19" spans="2:13" x14ac:dyDescent="0.25">
      <c r="B19" s="294" t="s">
        <v>215</v>
      </c>
      <c r="C19" s="295"/>
      <c r="D19" s="295"/>
      <c r="E19" s="295"/>
      <c r="F19" s="295"/>
      <c r="G19" s="295"/>
      <c r="H19" s="295"/>
      <c r="I19" s="295"/>
      <c r="J19" s="296"/>
    </row>
    <row r="20" spans="2:13" ht="30" customHeight="1" thickBot="1" x14ac:dyDescent="0.3">
      <c r="B20" s="297"/>
      <c r="C20" s="298"/>
      <c r="D20" s="298"/>
      <c r="E20" s="298"/>
      <c r="F20" s="298"/>
      <c r="G20" s="298"/>
      <c r="H20" s="298"/>
      <c r="I20" s="298"/>
      <c r="J20" s="299"/>
    </row>
    <row r="21" spans="2:13" x14ac:dyDescent="0.25">
      <c r="B21" s="33"/>
      <c r="C21" s="33"/>
      <c r="D21" s="33"/>
      <c r="E21" s="33"/>
      <c r="F21" s="33"/>
      <c r="G21" s="33"/>
      <c r="H21" s="33"/>
      <c r="I21" s="33"/>
      <c r="J21" s="33"/>
    </row>
    <row r="22" spans="2:13" ht="15.75" thickBot="1" x14ac:dyDescent="0.3"/>
    <row r="23" spans="2:13" x14ac:dyDescent="0.25">
      <c r="B23" s="341" t="s">
        <v>209</v>
      </c>
      <c r="C23" s="370"/>
      <c r="D23" s="370"/>
      <c r="E23" s="370"/>
      <c r="F23" s="370"/>
      <c r="G23" s="370"/>
      <c r="H23" s="370"/>
      <c r="I23" s="370"/>
      <c r="J23" s="371"/>
    </row>
    <row r="24" spans="2:13" x14ac:dyDescent="0.25">
      <c r="B24" s="372"/>
      <c r="C24" s="373"/>
      <c r="D24" s="373"/>
      <c r="E24" s="373"/>
      <c r="F24" s="373"/>
      <c r="G24" s="373"/>
      <c r="H24" s="373"/>
      <c r="I24" s="373"/>
      <c r="J24" s="374"/>
    </row>
    <row r="25" spans="2:13" ht="15.75" thickBot="1" x14ac:dyDescent="0.3">
      <c r="B25" s="375"/>
      <c r="C25" s="376"/>
      <c r="D25" s="376"/>
      <c r="E25" s="376"/>
      <c r="F25" s="376"/>
      <c r="G25" s="376"/>
      <c r="H25" s="376"/>
      <c r="I25" s="376"/>
      <c r="J25" s="377"/>
    </row>
    <row r="26" spans="2:13" x14ac:dyDescent="0.25">
      <c r="B26" s="341" t="s">
        <v>217</v>
      </c>
      <c r="C26" s="342"/>
      <c r="D26" s="342"/>
      <c r="E26" s="342"/>
      <c r="F26" s="342"/>
      <c r="G26" s="342"/>
      <c r="H26" s="342"/>
      <c r="I26" s="342"/>
      <c r="J26" s="343"/>
    </row>
    <row r="27" spans="2:13" x14ac:dyDescent="0.25">
      <c r="B27" s="344"/>
      <c r="C27" s="345"/>
      <c r="D27" s="345"/>
      <c r="E27" s="345"/>
      <c r="F27" s="345"/>
      <c r="G27" s="345"/>
      <c r="H27" s="345"/>
      <c r="I27" s="345"/>
      <c r="J27" s="346"/>
    </row>
    <row r="28" spans="2:13" ht="15.75" thickBot="1" x14ac:dyDescent="0.3">
      <c r="B28" s="347"/>
      <c r="C28" s="348"/>
      <c r="D28" s="348"/>
      <c r="E28" s="348"/>
      <c r="F28" s="348"/>
      <c r="G28" s="348"/>
      <c r="H28" s="348"/>
      <c r="I28" s="348"/>
      <c r="J28" s="349"/>
    </row>
    <row r="31" spans="2:13" x14ac:dyDescent="0.25">
      <c r="B31" s="2"/>
    </row>
    <row r="32" spans="2:13" x14ac:dyDescent="0.25">
      <c r="B32" s="2"/>
    </row>
  </sheetData>
  <mergeCells count="30">
    <mergeCell ref="G7:H7"/>
    <mergeCell ref="G8:H8"/>
    <mergeCell ref="G9:J9"/>
    <mergeCell ref="G10:J10"/>
    <mergeCell ref="I7:J7"/>
    <mergeCell ref="I8:J8"/>
    <mergeCell ref="C6:F6"/>
    <mergeCell ref="G6:J6"/>
    <mergeCell ref="B2:J2"/>
    <mergeCell ref="C4:F4"/>
    <mergeCell ref="G4:H4"/>
    <mergeCell ref="C5:F5"/>
    <mergeCell ref="G5:H5"/>
    <mergeCell ref="I4:J4"/>
    <mergeCell ref="I5:J5"/>
    <mergeCell ref="B26:J28"/>
    <mergeCell ref="C17:F17"/>
    <mergeCell ref="C18:F18"/>
    <mergeCell ref="G18:J18"/>
    <mergeCell ref="B19:J20"/>
    <mergeCell ref="B23:J25"/>
    <mergeCell ref="G17:J17"/>
    <mergeCell ref="C15:D15"/>
    <mergeCell ref="C16:D16"/>
    <mergeCell ref="C7:D7"/>
    <mergeCell ref="C8:D8"/>
    <mergeCell ref="C9:F9"/>
    <mergeCell ref="C10:F10"/>
    <mergeCell ref="E7:F7"/>
    <mergeCell ref="E8:F8"/>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1"/>
  <sheetViews>
    <sheetView workbookViewId="0">
      <selection activeCell="B26" sqref="B26:E28"/>
    </sheetView>
  </sheetViews>
  <sheetFormatPr defaultRowHeight="15" x14ac:dyDescent="0.25"/>
  <cols>
    <col min="2" max="2" width="20.5703125" customWidth="1"/>
    <col min="3" max="3" width="19.85546875" bestFit="1" customWidth="1"/>
    <col min="4" max="4" width="17.5703125" bestFit="1" customWidth="1"/>
    <col min="5" max="5" width="12.7109375" customWidth="1"/>
    <col min="8" max="9" width="11.28515625" bestFit="1" customWidth="1"/>
    <col min="10" max="10" width="11" bestFit="1" customWidth="1"/>
    <col min="14" max="16" width="9.140625" customWidth="1"/>
  </cols>
  <sheetData>
    <row r="1" spans="2:8" ht="15.75" thickBot="1" x14ac:dyDescent="0.3"/>
    <row r="2" spans="2:8" ht="19.5" thickBot="1" x14ac:dyDescent="0.35">
      <c r="B2" s="351" t="s">
        <v>124</v>
      </c>
      <c r="C2" s="352"/>
      <c r="D2" s="352"/>
      <c r="E2" s="353"/>
      <c r="H2" s="1" t="s">
        <v>0</v>
      </c>
    </row>
    <row r="3" spans="2:8" ht="15.75" thickBot="1" x14ac:dyDescent="0.3"/>
    <row r="4" spans="2:8" x14ac:dyDescent="0.25">
      <c r="B4" s="25" t="s">
        <v>19</v>
      </c>
      <c r="C4" s="74">
        <v>1379</v>
      </c>
      <c r="D4" s="114" t="s">
        <v>18</v>
      </c>
      <c r="E4" s="160">
        <v>13.8</v>
      </c>
    </row>
    <row r="5" spans="2:8" ht="15.75" thickBot="1" x14ac:dyDescent="0.3">
      <c r="B5" s="24" t="s">
        <v>17</v>
      </c>
      <c r="C5" s="75" t="s">
        <v>33</v>
      </c>
      <c r="D5" s="115" t="s">
        <v>16</v>
      </c>
      <c r="E5" s="161">
        <v>12.6</v>
      </c>
    </row>
    <row r="6" spans="2:8" ht="15.75" thickBot="1" x14ac:dyDescent="0.3">
      <c r="B6" s="23" t="s">
        <v>15</v>
      </c>
      <c r="C6" s="76" t="s">
        <v>14</v>
      </c>
      <c r="D6" s="325" t="s">
        <v>13</v>
      </c>
      <c r="E6" s="328"/>
    </row>
    <row r="7" spans="2:8" x14ac:dyDescent="0.25">
      <c r="B7" s="12" t="s">
        <v>4</v>
      </c>
      <c r="C7" s="53">
        <v>13.8</v>
      </c>
      <c r="D7" s="337">
        <v>12.6</v>
      </c>
      <c r="E7" s="360"/>
    </row>
    <row r="8" spans="2:8" ht="15" customHeight="1" x14ac:dyDescent="0.25">
      <c r="B8" s="8" t="s">
        <v>12</v>
      </c>
      <c r="C8" s="58" t="s">
        <v>10</v>
      </c>
      <c r="D8" s="310" t="s">
        <v>10</v>
      </c>
      <c r="E8" s="313"/>
    </row>
    <row r="9" spans="2:8" x14ac:dyDescent="0.25">
      <c r="B9" s="8" t="s">
        <v>9</v>
      </c>
      <c r="C9" s="58" t="s">
        <v>79</v>
      </c>
      <c r="D9" s="310" t="s">
        <v>79</v>
      </c>
      <c r="E9" s="313"/>
    </row>
    <row r="10" spans="2:8" ht="15.75" thickBot="1" x14ac:dyDescent="0.3">
      <c r="B10" s="16" t="s">
        <v>8</v>
      </c>
      <c r="C10" s="49" t="s">
        <v>7</v>
      </c>
      <c r="D10" s="329" t="s">
        <v>7</v>
      </c>
      <c r="E10" s="358"/>
    </row>
    <row r="11" spans="2:8" x14ac:dyDescent="0.25">
      <c r="B11" s="12" t="s">
        <v>4</v>
      </c>
      <c r="C11" s="53">
        <v>13.8</v>
      </c>
      <c r="D11" s="337">
        <v>12.6</v>
      </c>
      <c r="E11" s="360"/>
    </row>
    <row r="12" spans="2:8" x14ac:dyDescent="0.25">
      <c r="B12" s="8" t="s">
        <v>6</v>
      </c>
      <c r="C12" s="58">
        <v>239</v>
      </c>
      <c r="D12" s="310">
        <v>159</v>
      </c>
      <c r="E12" s="313"/>
    </row>
    <row r="13" spans="2:8" x14ac:dyDescent="0.25">
      <c r="B13" s="19" t="s">
        <v>21</v>
      </c>
      <c r="C13" s="63" t="s">
        <v>80</v>
      </c>
      <c r="D13" s="384" t="s">
        <v>136</v>
      </c>
      <c r="E13" s="416"/>
    </row>
    <row r="14" spans="2:8" ht="15.75" thickBot="1" x14ac:dyDescent="0.3">
      <c r="B14" s="16" t="s">
        <v>5</v>
      </c>
      <c r="C14" s="49">
        <v>23.3</v>
      </c>
      <c r="D14" s="334">
        <v>25.8</v>
      </c>
      <c r="E14" s="389"/>
    </row>
    <row r="15" spans="2:8" x14ac:dyDescent="0.25">
      <c r="B15" s="12" t="s">
        <v>4</v>
      </c>
      <c r="C15" s="66">
        <v>13.8</v>
      </c>
      <c r="D15" s="337">
        <v>12.6</v>
      </c>
      <c r="E15" s="360"/>
    </row>
    <row r="16" spans="2:8" ht="15.75" customHeight="1" x14ac:dyDescent="0.25">
      <c r="B16" s="8" t="s">
        <v>3</v>
      </c>
      <c r="C16" s="58">
        <v>12</v>
      </c>
      <c r="D16" s="310">
        <v>14</v>
      </c>
      <c r="E16" s="313"/>
    </row>
    <row r="17" spans="2:5" x14ac:dyDescent="0.25">
      <c r="B17" s="6" t="s">
        <v>2</v>
      </c>
      <c r="C17" s="100" t="s">
        <v>97</v>
      </c>
      <c r="D17" s="310" t="s">
        <v>137</v>
      </c>
      <c r="E17" s="313"/>
    </row>
    <row r="18" spans="2:5" s="2" customFormat="1" ht="30" customHeight="1" thickBot="1" x14ac:dyDescent="0.3">
      <c r="B18" s="3" t="s">
        <v>1</v>
      </c>
      <c r="C18" s="73" t="s">
        <v>22</v>
      </c>
      <c r="D18" s="290" t="s">
        <v>22</v>
      </c>
      <c r="E18" s="293"/>
    </row>
    <row r="19" spans="2:5" x14ac:dyDescent="0.25">
      <c r="B19" s="294" t="s">
        <v>151</v>
      </c>
      <c r="C19" s="295"/>
      <c r="D19" s="295"/>
      <c r="E19" s="296"/>
    </row>
    <row r="20" spans="2:5" ht="45" customHeight="1" thickBot="1" x14ac:dyDescent="0.3">
      <c r="B20" s="297"/>
      <c r="C20" s="298"/>
      <c r="D20" s="298"/>
      <c r="E20" s="299"/>
    </row>
    <row r="21" spans="2:5" x14ac:dyDescent="0.25">
      <c r="B21" s="33"/>
      <c r="C21" s="33"/>
      <c r="D21" s="33"/>
      <c r="E21" s="33"/>
    </row>
    <row r="22" spans="2:5" ht="15.75" thickBot="1" x14ac:dyDescent="0.3"/>
    <row r="23" spans="2:5" x14ac:dyDescent="0.25">
      <c r="B23" s="341" t="s">
        <v>164</v>
      </c>
      <c r="C23" s="370"/>
      <c r="D23" s="370"/>
      <c r="E23" s="371"/>
    </row>
    <row r="24" spans="2:5" x14ac:dyDescent="0.25">
      <c r="B24" s="372"/>
      <c r="C24" s="373"/>
      <c r="D24" s="373"/>
      <c r="E24" s="374"/>
    </row>
    <row r="25" spans="2:5" ht="15.75" thickBot="1" x14ac:dyDescent="0.3">
      <c r="B25" s="375"/>
      <c r="C25" s="376"/>
      <c r="D25" s="376"/>
      <c r="E25" s="377"/>
    </row>
    <row r="26" spans="2:5" x14ac:dyDescent="0.25">
      <c r="B26" s="341" t="s">
        <v>163</v>
      </c>
      <c r="C26" s="342"/>
      <c r="D26" s="342"/>
      <c r="E26" s="343"/>
    </row>
    <row r="27" spans="2:5" x14ac:dyDescent="0.25">
      <c r="B27" s="344"/>
      <c r="C27" s="345"/>
      <c r="D27" s="345"/>
      <c r="E27" s="346"/>
    </row>
    <row r="28" spans="2:5" ht="15.75" thickBot="1" x14ac:dyDescent="0.3">
      <c r="B28" s="347"/>
      <c r="C28" s="348"/>
      <c r="D28" s="348"/>
      <c r="E28" s="349"/>
    </row>
    <row r="31" spans="2:5" x14ac:dyDescent="0.25">
      <c r="B31" s="2"/>
    </row>
  </sheetData>
  <mergeCells count="17">
    <mergeCell ref="D14:E14"/>
    <mergeCell ref="D15:E15"/>
    <mergeCell ref="D16:E16"/>
    <mergeCell ref="D6:E6"/>
    <mergeCell ref="B2:E2"/>
    <mergeCell ref="D7:E7"/>
    <mergeCell ref="D8:E8"/>
    <mergeCell ref="D9:E9"/>
    <mergeCell ref="D10:E10"/>
    <mergeCell ref="D11:E11"/>
    <mergeCell ref="D12:E12"/>
    <mergeCell ref="D13:E13"/>
    <mergeCell ref="B26:E28"/>
    <mergeCell ref="D17:E17"/>
    <mergeCell ref="D18:E18"/>
    <mergeCell ref="B19:E20"/>
    <mergeCell ref="B23:E25"/>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4"/>
  <sheetViews>
    <sheetView zoomScale="80" zoomScaleNormal="80" workbookViewId="0">
      <selection activeCell="B28" sqref="B28"/>
    </sheetView>
  </sheetViews>
  <sheetFormatPr defaultRowHeight="15" x14ac:dyDescent="0.25"/>
  <cols>
    <col min="2" max="2" width="20.5703125" customWidth="1"/>
    <col min="3" max="12" width="10.7109375" customWidth="1"/>
    <col min="13" max="13" width="11.28515625" bestFit="1" customWidth="1"/>
    <col min="14" max="14" width="10.7109375" customWidth="1"/>
    <col min="15" max="15" width="11.7109375" bestFit="1" customWidth="1"/>
    <col min="16" max="16" width="19.140625" bestFit="1" customWidth="1"/>
    <col min="17" max="18" width="11.7109375" bestFit="1" customWidth="1"/>
    <col min="19" max="19" width="10.28515625" bestFit="1" customWidth="1"/>
    <col min="21" max="22" width="11.28515625" bestFit="1" customWidth="1"/>
    <col min="23" max="24" width="11.28515625" customWidth="1"/>
    <col min="27" max="29" width="9.140625" customWidth="1"/>
  </cols>
  <sheetData>
    <row r="1" spans="2:24" ht="15.75" thickBot="1" x14ac:dyDescent="0.3"/>
    <row r="2" spans="2:24" ht="19.5" thickBot="1" x14ac:dyDescent="0.35">
      <c r="B2" s="439" t="s">
        <v>255</v>
      </c>
      <c r="C2" s="440"/>
      <c r="D2" s="440"/>
      <c r="E2" s="440"/>
      <c r="F2" s="440"/>
      <c r="G2" s="440"/>
      <c r="H2" s="440"/>
      <c r="I2" s="440"/>
      <c r="J2" s="440"/>
      <c r="K2" s="440"/>
      <c r="L2" s="440"/>
      <c r="M2" s="440"/>
      <c r="N2" s="440"/>
      <c r="O2" s="440"/>
      <c r="P2" s="440"/>
      <c r="Q2" s="440"/>
      <c r="R2" s="440"/>
      <c r="S2" s="441"/>
      <c r="U2" s="1" t="s">
        <v>0</v>
      </c>
    </row>
    <row r="3" spans="2:24" ht="15.75" thickBot="1" x14ac:dyDescent="0.3"/>
    <row r="4" spans="2:24" x14ac:dyDescent="0.25">
      <c r="B4" s="25" t="s">
        <v>19</v>
      </c>
      <c r="C4" s="317">
        <v>1404</v>
      </c>
      <c r="D4" s="318"/>
      <c r="E4" s="318"/>
      <c r="F4" s="318"/>
      <c r="G4" s="318"/>
      <c r="H4" s="318"/>
      <c r="I4" s="318"/>
      <c r="J4" s="318"/>
      <c r="K4" s="318"/>
      <c r="L4" s="453"/>
      <c r="M4" s="354" t="s">
        <v>18</v>
      </c>
      <c r="N4" s="414"/>
      <c r="O4" s="450"/>
      <c r="P4" s="425">
        <f>58.6+53.4</f>
        <v>112</v>
      </c>
      <c r="Q4" s="425"/>
      <c r="R4" s="425"/>
      <c r="S4" s="408"/>
    </row>
    <row r="5" spans="2:24" ht="15.75" thickBot="1" x14ac:dyDescent="0.3">
      <c r="B5" s="24" t="s">
        <v>17</v>
      </c>
      <c r="C5" s="321" t="s">
        <v>33</v>
      </c>
      <c r="D5" s="322"/>
      <c r="E5" s="322"/>
      <c r="F5" s="322"/>
      <c r="G5" s="322"/>
      <c r="H5" s="322"/>
      <c r="I5" s="322"/>
      <c r="J5" s="322"/>
      <c r="K5" s="322"/>
      <c r="L5" s="454"/>
      <c r="M5" s="356" t="s">
        <v>16</v>
      </c>
      <c r="N5" s="415"/>
      <c r="O5" s="451"/>
      <c r="P5" s="426">
        <v>111.7</v>
      </c>
      <c r="Q5" s="426"/>
      <c r="R5" s="426"/>
      <c r="S5" s="383"/>
      <c r="T5" s="129"/>
    </row>
    <row r="6" spans="2:24" ht="15.75" thickBot="1" x14ac:dyDescent="0.3">
      <c r="B6" s="23" t="s">
        <v>15</v>
      </c>
      <c r="C6" s="325" t="s">
        <v>285</v>
      </c>
      <c r="D6" s="326"/>
      <c r="E6" s="326"/>
      <c r="F6" s="326"/>
      <c r="G6" s="327"/>
      <c r="H6" s="325" t="s">
        <v>286</v>
      </c>
      <c r="I6" s="326"/>
      <c r="J6" s="326"/>
      <c r="K6" s="326"/>
      <c r="L6" s="327"/>
      <c r="M6" s="443" t="s">
        <v>276</v>
      </c>
      <c r="N6" s="444"/>
      <c r="O6" s="452"/>
      <c r="P6" s="444" t="s">
        <v>278</v>
      </c>
      <c r="Q6" s="444"/>
      <c r="R6" s="444"/>
      <c r="S6" s="445"/>
    </row>
    <row r="7" spans="2:24" x14ac:dyDescent="0.25">
      <c r="B7" s="12" t="s">
        <v>4</v>
      </c>
      <c r="C7" s="404">
        <v>55.4</v>
      </c>
      <c r="D7" s="405"/>
      <c r="E7" s="400">
        <v>3.2</v>
      </c>
      <c r="F7" s="421"/>
      <c r="G7" s="401"/>
      <c r="H7" s="404">
        <v>51.5</v>
      </c>
      <c r="I7" s="405"/>
      <c r="J7" s="400">
        <v>1.9</v>
      </c>
      <c r="K7" s="421"/>
      <c r="L7" s="401"/>
      <c r="M7" s="404">
        <v>57.1</v>
      </c>
      <c r="N7" s="405"/>
      <c r="O7" s="56">
        <v>1.2</v>
      </c>
      <c r="P7" s="421">
        <v>49.3</v>
      </c>
      <c r="Q7" s="405"/>
      <c r="R7" s="400">
        <v>4.0999999999999996</v>
      </c>
      <c r="S7" s="417"/>
    </row>
    <row r="8" spans="2:24" ht="15" customHeight="1" x14ac:dyDescent="0.25">
      <c r="B8" s="8" t="s">
        <v>12</v>
      </c>
      <c r="C8" s="367" t="s">
        <v>11</v>
      </c>
      <c r="D8" s="368"/>
      <c r="E8" s="402" t="s">
        <v>10</v>
      </c>
      <c r="F8" s="406"/>
      <c r="G8" s="403"/>
      <c r="H8" s="367" t="s">
        <v>11</v>
      </c>
      <c r="I8" s="368"/>
      <c r="J8" s="402" t="s">
        <v>10</v>
      </c>
      <c r="K8" s="406"/>
      <c r="L8" s="403"/>
      <c r="M8" s="367" t="s">
        <v>11</v>
      </c>
      <c r="N8" s="368"/>
      <c r="O8" s="61" t="s">
        <v>10</v>
      </c>
      <c r="P8" s="406" t="s">
        <v>11</v>
      </c>
      <c r="Q8" s="368"/>
      <c r="R8" s="402" t="s">
        <v>10</v>
      </c>
      <c r="S8" s="387"/>
      <c r="W8" s="28"/>
      <c r="X8" s="28"/>
    </row>
    <row r="9" spans="2:24" x14ac:dyDescent="0.25">
      <c r="B9" s="8" t="s">
        <v>9</v>
      </c>
      <c r="C9" s="418" t="s">
        <v>98</v>
      </c>
      <c r="D9" s="419"/>
      <c r="E9" s="419"/>
      <c r="F9" s="419"/>
      <c r="G9" s="420"/>
      <c r="H9" s="418" t="s">
        <v>36</v>
      </c>
      <c r="I9" s="419"/>
      <c r="J9" s="419"/>
      <c r="K9" s="419"/>
      <c r="L9" s="420"/>
      <c r="M9" s="367" t="s">
        <v>98</v>
      </c>
      <c r="N9" s="406"/>
      <c r="O9" s="403"/>
      <c r="P9" s="406" t="s">
        <v>36</v>
      </c>
      <c r="Q9" s="406"/>
      <c r="R9" s="406"/>
      <c r="S9" s="387"/>
      <c r="U9" s="2"/>
      <c r="V9" s="28"/>
      <c r="W9" s="28"/>
      <c r="X9" s="28"/>
    </row>
    <row r="10" spans="2:24" ht="15.75" thickBot="1" x14ac:dyDescent="0.3">
      <c r="B10" s="16" t="s">
        <v>8</v>
      </c>
      <c r="C10" s="329" t="s">
        <v>7</v>
      </c>
      <c r="D10" s="330"/>
      <c r="E10" s="330"/>
      <c r="F10" s="330"/>
      <c r="G10" s="331"/>
      <c r="H10" s="329" t="s">
        <v>7</v>
      </c>
      <c r="I10" s="330"/>
      <c r="J10" s="330"/>
      <c r="K10" s="330"/>
      <c r="L10" s="331"/>
      <c r="M10" s="329" t="s">
        <v>7</v>
      </c>
      <c r="N10" s="330"/>
      <c r="O10" s="331"/>
      <c r="P10" s="330" t="s">
        <v>7</v>
      </c>
      <c r="Q10" s="330"/>
      <c r="R10" s="330"/>
      <c r="S10" s="358"/>
    </row>
    <row r="11" spans="2:24" x14ac:dyDescent="0.25">
      <c r="B11" s="12" t="s">
        <v>4</v>
      </c>
      <c r="C11" s="22">
        <v>30.8</v>
      </c>
      <c r="D11" s="21">
        <v>6.6</v>
      </c>
      <c r="E11" s="21">
        <v>5.2</v>
      </c>
      <c r="F11" s="359">
        <v>16</v>
      </c>
      <c r="G11" s="339"/>
      <c r="H11" s="22">
        <v>17.600000000000001</v>
      </c>
      <c r="I11" s="21">
        <v>24.2</v>
      </c>
      <c r="J11" s="21">
        <v>9.8000000000000007</v>
      </c>
      <c r="K11" s="359">
        <v>1.8</v>
      </c>
      <c r="L11" s="339"/>
      <c r="M11" s="22">
        <v>43.1</v>
      </c>
      <c r="N11" s="156">
        <v>10.199999999999999</v>
      </c>
      <c r="O11" s="40">
        <v>5</v>
      </c>
      <c r="P11" s="278">
        <v>21.2</v>
      </c>
      <c r="Q11" s="117">
        <v>18.3</v>
      </c>
      <c r="R11" s="117">
        <v>9.4</v>
      </c>
      <c r="S11" s="20">
        <v>4.2</v>
      </c>
      <c r="U11" s="2"/>
      <c r="W11" s="28"/>
    </row>
    <row r="12" spans="2:24" s="2" customFormat="1" x14ac:dyDescent="0.25">
      <c r="B12" s="77" t="s">
        <v>6</v>
      </c>
      <c r="C12" s="58">
        <v>117</v>
      </c>
      <c r="D12" s="60">
        <v>147</v>
      </c>
      <c r="E12" s="60">
        <v>107</v>
      </c>
      <c r="F12" s="455" t="s">
        <v>267</v>
      </c>
      <c r="G12" s="409"/>
      <c r="H12" s="58">
        <v>117</v>
      </c>
      <c r="I12" s="60">
        <v>147</v>
      </c>
      <c r="J12" s="60">
        <v>107</v>
      </c>
      <c r="K12" s="378">
        <v>166</v>
      </c>
      <c r="L12" s="409"/>
      <c r="M12" s="58">
        <v>158</v>
      </c>
      <c r="N12" s="159">
        <v>138</v>
      </c>
      <c r="O12" s="457" t="s">
        <v>271</v>
      </c>
      <c r="P12" s="280">
        <v>118</v>
      </c>
      <c r="Q12" s="118">
        <v>128</v>
      </c>
      <c r="R12" s="118">
        <v>108</v>
      </c>
      <c r="S12" s="62">
        <v>138</v>
      </c>
      <c r="W12" s="79"/>
    </row>
    <row r="13" spans="2:24" s="2" customFormat="1" x14ac:dyDescent="0.25">
      <c r="B13" s="70" t="s">
        <v>21</v>
      </c>
      <c r="C13" s="63" t="s">
        <v>266</v>
      </c>
      <c r="D13" s="65" t="s">
        <v>99</v>
      </c>
      <c r="E13" s="65" t="s">
        <v>74</v>
      </c>
      <c r="F13" s="378" t="s">
        <v>131</v>
      </c>
      <c r="G13" s="409"/>
      <c r="H13" s="63" t="s">
        <v>75</v>
      </c>
      <c r="I13" s="65" t="s">
        <v>99</v>
      </c>
      <c r="J13" s="65" t="s">
        <v>99</v>
      </c>
      <c r="K13" s="378">
        <v>1.4</v>
      </c>
      <c r="L13" s="409"/>
      <c r="M13" s="63" t="s">
        <v>148</v>
      </c>
      <c r="N13" s="157" t="s">
        <v>218</v>
      </c>
      <c r="O13" s="447" t="s">
        <v>272</v>
      </c>
      <c r="P13" s="279" t="s">
        <v>273</v>
      </c>
      <c r="Q13" s="119" t="s">
        <v>127</v>
      </c>
      <c r="R13" s="119" t="s">
        <v>127</v>
      </c>
      <c r="S13" s="62" t="s">
        <v>138</v>
      </c>
      <c r="U13"/>
      <c r="V13" s="79"/>
      <c r="W13" s="79"/>
    </row>
    <row r="14" spans="2:24" s="2" customFormat="1" ht="15.75" thickBot="1" x14ac:dyDescent="0.3">
      <c r="B14" s="98" t="s">
        <v>5</v>
      </c>
      <c r="C14" s="72">
        <v>27.5</v>
      </c>
      <c r="D14" s="51">
        <v>29.7</v>
      </c>
      <c r="E14" s="71">
        <v>23.6</v>
      </c>
      <c r="F14" s="456" t="s">
        <v>268</v>
      </c>
      <c r="G14" s="411"/>
      <c r="H14" s="72">
        <v>22.5</v>
      </c>
      <c r="I14" s="71">
        <v>29.7</v>
      </c>
      <c r="J14" s="71">
        <v>26.2</v>
      </c>
      <c r="K14" s="410">
        <v>27.4</v>
      </c>
      <c r="L14" s="411"/>
      <c r="M14" s="49">
        <v>34.700000000000003</v>
      </c>
      <c r="N14" s="158">
        <v>31</v>
      </c>
      <c r="O14" s="448">
        <v>33.5</v>
      </c>
      <c r="P14" s="277">
        <v>26.3</v>
      </c>
      <c r="Q14" s="123">
        <v>32.4</v>
      </c>
      <c r="R14" s="123">
        <v>27.8</v>
      </c>
      <c r="S14" s="52">
        <v>29.2</v>
      </c>
      <c r="W14" s="79"/>
    </row>
    <row r="15" spans="2:24" x14ac:dyDescent="0.25">
      <c r="B15" s="12" t="s">
        <v>4</v>
      </c>
      <c r="C15" s="11">
        <v>25.6</v>
      </c>
      <c r="D15" s="10">
        <v>7.8</v>
      </c>
      <c r="E15" s="10">
        <v>6</v>
      </c>
      <c r="F15" s="10">
        <v>4.8</v>
      </c>
      <c r="G15" s="10">
        <v>14.4</v>
      </c>
      <c r="H15" s="11">
        <v>16.8</v>
      </c>
      <c r="I15" s="10">
        <v>12.5</v>
      </c>
      <c r="J15" s="10">
        <v>9.1</v>
      </c>
      <c r="K15" s="10">
        <v>7.5</v>
      </c>
      <c r="L15" s="10">
        <v>7.5</v>
      </c>
      <c r="M15" s="11">
        <v>28.6</v>
      </c>
      <c r="N15" s="128">
        <v>24.5</v>
      </c>
      <c r="O15" s="449">
        <v>4.9000000000000004</v>
      </c>
      <c r="P15" s="127">
        <v>21.5</v>
      </c>
      <c r="Q15" s="112">
        <v>18.5</v>
      </c>
      <c r="R15" s="112">
        <v>7.5</v>
      </c>
      <c r="S15" s="9">
        <v>5.4</v>
      </c>
      <c r="U15" s="2"/>
    </row>
    <row r="16" spans="2:24" s="2" customFormat="1" x14ac:dyDescent="0.25">
      <c r="B16" s="77" t="s">
        <v>3</v>
      </c>
      <c r="C16" s="58">
        <v>9</v>
      </c>
      <c r="D16" s="60">
        <v>12</v>
      </c>
      <c r="E16" s="60">
        <v>14</v>
      </c>
      <c r="F16" s="60">
        <v>8</v>
      </c>
      <c r="G16" s="446" t="s">
        <v>269</v>
      </c>
      <c r="H16" s="58">
        <v>14</v>
      </c>
      <c r="I16" s="60">
        <v>9</v>
      </c>
      <c r="J16" s="60">
        <v>8</v>
      </c>
      <c r="K16" s="60">
        <v>17</v>
      </c>
      <c r="L16" s="446" t="s">
        <v>270</v>
      </c>
      <c r="M16" s="58">
        <v>9</v>
      </c>
      <c r="N16" s="159">
        <v>12</v>
      </c>
      <c r="O16" s="457" t="s">
        <v>274</v>
      </c>
      <c r="P16" s="280">
        <v>9</v>
      </c>
      <c r="Q16" s="118">
        <v>10</v>
      </c>
      <c r="R16" s="118">
        <v>8</v>
      </c>
      <c r="S16" s="442" t="s">
        <v>275</v>
      </c>
    </row>
    <row r="17" spans="2:21" x14ac:dyDescent="0.25">
      <c r="B17" s="6" t="s">
        <v>2</v>
      </c>
      <c r="C17" s="310" t="s">
        <v>100</v>
      </c>
      <c r="D17" s="311"/>
      <c r="E17" s="311"/>
      <c r="F17" s="311"/>
      <c r="G17" s="312"/>
      <c r="H17" s="310" t="s">
        <v>100</v>
      </c>
      <c r="I17" s="311"/>
      <c r="J17" s="311"/>
      <c r="K17" s="311"/>
      <c r="L17" s="312"/>
      <c r="M17" s="310" t="s">
        <v>277</v>
      </c>
      <c r="N17" s="311"/>
      <c r="O17" s="336"/>
      <c r="P17" s="311" t="s">
        <v>279</v>
      </c>
      <c r="Q17" s="311"/>
      <c r="R17" s="311"/>
      <c r="S17" s="313"/>
    </row>
    <row r="18" spans="2:21" s="2" customFormat="1" ht="15.75" thickBot="1" x14ac:dyDescent="0.3">
      <c r="B18" s="3" t="s">
        <v>1</v>
      </c>
      <c r="C18" s="290" t="s">
        <v>22</v>
      </c>
      <c r="D18" s="291"/>
      <c r="E18" s="291"/>
      <c r="F18" s="291"/>
      <c r="G18" s="292"/>
      <c r="H18" s="290" t="s">
        <v>22</v>
      </c>
      <c r="I18" s="291"/>
      <c r="J18" s="291"/>
      <c r="K18" s="291"/>
      <c r="L18" s="292"/>
      <c r="M18" s="290" t="s">
        <v>22</v>
      </c>
      <c r="N18" s="291"/>
      <c r="O18" s="411"/>
      <c r="P18" s="290" t="s">
        <v>22</v>
      </c>
      <c r="Q18" s="291"/>
      <c r="R18" s="291"/>
      <c r="S18" s="293"/>
    </row>
    <row r="19" spans="2:21" ht="15" customHeight="1" x14ac:dyDescent="0.25">
      <c r="B19" s="249" t="s">
        <v>228</v>
      </c>
      <c r="C19" s="250"/>
      <c r="D19" s="250"/>
      <c r="E19" s="250"/>
      <c r="F19" s="250"/>
      <c r="G19" s="250"/>
      <c r="H19" s="250"/>
      <c r="I19" s="250"/>
      <c r="J19" s="250"/>
      <c r="K19" s="250"/>
      <c r="L19" s="250"/>
      <c r="M19" s="250"/>
      <c r="N19" s="250"/>
      <c r="O19" s="250"/>
      <c r="P19" s="250"/>
      <c r="Q19" s="250"/>
      <c r="R19" s="250"/>
      <c r="S19" s="251"/>
      <c r="U19" s="2"/>
    </row>
    <row r="20" spans="2:21" x14ac:dyDescent="0.25">
      <c r="B20" s="252" t="s">
        <v>234</v>
      </c>
      <c r="C20" s="247"/>
      <c r="D20" s="247"/>
      <c r="E20" s="247"/>
      <c r="F20" s="247"/>
      <c r="G20" s="247"/>
      <c r="H20" s="247"/>
      <c r="I20" s="247"/>
      <c r="J20" s="247"/>
      <c r="K20" s="247"/>
      <c r="L20" s="247"/>
      <c r="M20" s="247"/>
      <c r="N20" s="247"/>
      <c r="O20" s="247"/>
      <c r="P20" s="247"/>
      <c r="Q20" s="247"/>
      <c r="R20" s="247"/>
      <c r="S20" s="253"/>
      <c r="U20" s="2"/>
    </row>
    <row r="21" spans="2:21" x14ac:dyDescent="0.25">
      <c r="B21" s="262" t="s">
        <v>235</v>
      </c>
      <c r="C21" s="261"/>
      <c r="D21" s="261"/>
      <c r="E21" s="261"/>
      <c r="F21" s="261"/>
      <c r="G21" s="261"/>
      <c r="H21" s="261"/>
      <c r="I21" s="261"/>
      <c r="J21" s="261"/>
      <c r="K21" s="261"/>
      <c r="L21" s="261"/>
      <c r="M21" s="261"/>
      <c r="N21" s="261"/>
      <c r="O21" s="261"/>
      <c r="P21" s="261"/>
      <c r="Q21" s="261"/>
      <c r="R21" s="261"/>
      <c r="S21" s="263"/>
    </row>
    <row r="22" spans="2:21" x14ac:dyDescent="0.25">
      <c r="B22" s="254" t="s">
        <v>236</v>
      </c>
      <c r="C22" s="264"/>
      <c r="D22" s="264"/>
      <c r="E22" s="264"/>
      <c r="F22" s="264"/>
      <c r="G22" s="264"/>
      <c r="H22" s="264"/>
      <c r="I22" s="264"/>
      <c r="J22" s="264"/>
      <c r="K22" s="264"/>
      <c r="L22" s="264"/>
      <c r="M22" s="264"/>
      <c r="N22" s="264"/>
      <c r="O22" s="264"/>
      <c r="P22" s="264"/>
      <c r="Q22" s="264"/>
      <c r="R22" s="264"/>
      <c r="S22" s="265"/>
    </row>
    <row r="23" spans="2:21" ht="15.75" thickBot="1" x14ac:dyDescent="0.3">
      <c r="B23" s="256"/>
      <c r="C23" s="257"/>
      <c r="D23" s="257"/>
      <c r="E23" s="257"/>
      <c r="F23" s="257"/>
      <c r="G23" s="257"/>
      <c r="H23" s="257"/>
      <c r="I23" s="257"/>
      <c r="J23" s="257"/>
      <c r="K23" s="257"/>
      <c r="L23" s="257"/>
      <c r="M23" s="257"/>
      <c r="N23" s="257"/>
      <c r="O23" s="257"/>
      <c r="P23" s="257"/>
      <c r="Q23" s="257"/>
      <c r="R23" s="257"/>
      <c r="S23" s="258"/>
    </row>
    <row r="26" spans="2:21" ht="15.75" thickBot="1" x14ac:dyDescent="0.3"/>
    <row r="27" spans="2:21" x14ac:dyDescent="0.25">
      <c r="B27" s="234" t="s">
        <v>226</v>
      </c>
      <c r="C27" s="235"/>
      <c r="D27" s="235"/>
      <c r="E27" s="235"/>
      <c r="F27" s="235"/>
      <c r="G27" s="235"/>
      <c r="H27" s="235"/>
      <c r="I27" s="235"/>
      <c r="J27" s="235"/>
      <c r="K27" s="235"/>
      <c r="L27" s="235"/>
      <c r="M27" s="235"/>
      <c r="N27" s="235"/>
      <c r="O27" s="235"/>
      <c r="P27" s="235"/>
      <c r="Q27" s="235"/>
      <c r="R27" s="235"/>
      <c r="S27" s="236"/>
    </row>
    <row r="28" spans="2:21" x14ac:dyDescent="0.25">
      <c r="B28" s="237"/>
      <c r="C28" s="238"/>
      <c r="D28" s="238"/>
      <c r="E28" s="238"/>
      <c r="F28" s="238"/>
      <c r="G28" s="238"/>
      <c r="H28" s="238"/>
      <c r="I28" s="238"/>
      <c r="J28" s="238"/>
      <c r="K28" s="238"/>
      <c r="L28" s="238"/>
      <c r="M28" s="238"/>
      <c r="N28" s="238"/>
      <c r="O28" s="238"/>
      <c r="P28" s="238"/>
      <c r="Q28" s="238"/>
      <c r="R28" s="238"/>
      <c r="S28" s="239"/>
    </row>
    <row r="29" spans="2:21" x14ac:dyDescent="0.25">
      <c r="B29" s="237"/>
      <c r="C29" s="238"/>
      <c r="D29" s="238"/>
      <c r="E29" s="238"/>
      <c r="F29" s="238"/>
      <c r="G29" s="238"/>
      <c r="H29" s="238"/>
      <c r="I29" s="238"/>
      <c r="J29" s="238"/>
      <c r="K29" s="238"/>
      <c r="L29" s="238"/>
      <c r="M29" s="238"/>
      <c r="N29" s="238"/>
      <c r="O29" s="238"/>
      <c r="P29" s="238"/>
      <c r="Q29" s="238"/>
      <c r="R29" s="238"/>
      <c r="S29" s="239"/>
    </row>
    <row r="30" spans="2:21" ht="15.75" thickBot="1" x14ac:dyDescent="0.3">
      <c r="B30" s="240"/>
      <c r="C30" s="241"/>
      <c r="D30" s="241"/>
      <c r="E30" s="241"/>
      <c r="F30" s="241"/>
      <c r="G30" s="241"/>
      <c r="H30" s="241"/>
      <c r="I30" s="241"/>
      <c r="J30" s="241"/>
      <c r="K30" s="241"/>
      <c r="L30" s="241"/>
      <c r="M30" s="241"/>
      <c r="N30" s="241"/>
      <c r="O30" s="241"/>
      <c r="P30" s="241"/>
      <c r="Q30" s="241"/>
      <c r="R30" s="241"/>
      <c r="S30" s="242"/>
    </row>
    <row r="31" spans="2:21" x14ac:dyDescent="0.25">
      <c r="B31" s="243" t="s">
        <v>227</v>
      </c>
      <c r="C31" s="244"/>
      <c r="D31" s="244"/>
      <c r="E31" s="244"/>
      <c r="F31" s="244"/>
      <c r="G31" s="244"/>
      <c r="H31" s="244"/>
      <c r="I31" s="244"/>
      <c r="J31" s="244"/>
      <c r="K31" s="244"/>
      <c r="L31" s="244"/>
      <c r="M31" s="244"/>
      <c r="N31" s="244"/>
      <c r="O31" s="244"/>
      <c r="P31" s="244"/>
      <c r="Q31" s="244"/>
      <c r="R31" s="244"/>
      <c r="S31" s="245"/>
    </row>
    <row r="32" spans="2:21" x14ac:dyDescent="0.25">
      <c r="B32" s="237"/>
      <c r="C32" s="238"/>
      <c r="D32" s="238"/>
      <c r="E32" s="238"/>
      <c r="F32" s="238"/>
      <c r="G32" s="238"/>
      <c r="H32" s="238"/>
      <c r="I32" s="238"/>
      <c r="J32" s="238"/>
      <c r="K32" s="238"/>
      <c r="L32" s="238"/>
      <c r="M32" s="238"/>
      <c r="N32" s="238"/>
      <c r="O32" s="238"/>
      <c r="P32" s="238"/>
      <c r="Q32" s="238"/>
      <c r="R32" s="238"/>
      <c r="S32" s="239"/>
    </row>
    <row r="33" spans="2:19" x14ac:dyDescent="0.25">
      <c r="B33" s="237"/>
      <c r="C33" s="238"/>
      <c r="D33" s="238"/>
      <c r="E33" s="238"/>
      <c r="F33" s="238"/>
      <c r="G33" s="238"/>
      <c r="H33" s="238"/>
      <c r="I33" s="238"/>
      <c r="J33" s="238"/>
      <c r="K33" s="238"/>
      <c r="L33" s="238"/>
      <c r="M33" s="238"/>
      <c r="N33" s="238"/>
      <c r="O33" s="238"/>
      <c r="P33" s="238"/>
      <c r="Q33" s="238"/>
      <c r="R33" s="238"/>
      <c r="S33" s="239"/>
    </row>
    <row r="34" spans="2:19" ht="15.75" thickBot="1" x14ac:dyDescent="0.3">
      <c r="B34" s="240"/>
      <c r="C34" s="241"/>
      <c r="D34" s="241"/>
      <c r="E34" s="241"/>
      <c r="F34" s="241"/>
      <c r="G34" s="241"/>
      <c r="H34" s="241"/>
      <c r="I34" s="241"/>
      <c r="J34" s="241"/>
      <c r="K34" s="241"/>
      <c r="L34" s="241"/>
      <c r="M34" s="241"/>
      <c r="N34" s="241"/>
      <c r="O34" s="241"/>
      <c r="P34" s="241"/>
      <c r="Q34" s="241"/>
      <c r="R34" s="241"/>
      <c r="S34" s="242"/>
    </row>
  </sheetData>
  <mergeCells count="49">
    <mergeCell ref="B2:S2"/>
    <mergeCell ref="P4:S4"/>
    <mergeCell ref="P5:S5"/>
    <mergeCell ref="C4:L4"/>
    <mergeCell ref="C5:L5"/>
    <mergeCell ref="H6:L6"/>
    <mergeCell ref="H7:I7"/>
    <mergeCell ref="J7:L7"/>
    <mergeCell ref="M4:O4"/>
    <mergeCell ref="M5:O5"/>
    <mergeCell ref="M10:O10"/>
    <mergeCell ref="C8:D8"/>
    <mergeCell ref="E8:G8"/>
    <mergeCell ref="M8:N8"/>
    <mergeCell ref="C10:G10"/>
    <mergeCell ref="H8:I8"/>
    <mergeCell ref="J8:L8"/>
    <mergeCell ref="H9:L9"/>
    <mergeCell ref="H10:L10"/>
    <mergeCell ref="C7:D7"/>
    <mergeCell ref="C9:G9"/>
    <mergeCell ref="E7:G7"/>
    <mergeCell ref="M9:O9"/>
    <mergeCell ref="C6:G6"/>
    <mergeCell ref="M6:O6"/>
    <mergeCell ref="M7:N7"/>
    <mergeCell ref="M17:O17"/>
    <mergeCell ref="C18:G18"/>
    <mergeCell ref="M18:O18"/>
    <mergeCell ref="F11:G11"/>
    <mergeCell ref="F12:G12"/>
    <mergeCell ref="F13:G13"/>
    <mergeCell ref="F14:G14"/>
    <mergeCell ref="C17:G17"/>
    <mergeCell ref="K11:L11"/>
    <mergeCell ref="K12:L12"/>
    <mergeCell ref="K13:L13"/>
    <mergeCell ref="K14:L14"/>
    <mergeCell ref="H17:L17"/>
    <mergeCell ref="H18:L18"/>
    <mergeCell ref="R7:S7"/>
    <mergeCell ref="R8:S8"/>
    <mergeCell ref="P6:S6"/>
    <mergeCell ref="P17:S17"/>
    <mergeCell ref="P18:S18"/>
    <mergeCell ref="P7:Q7"/>
    <mergeCell ref="P8:Q8"/>
    <mergeCell ref="P9:S9"/>
    <mergeCell ref="P10:S10"/>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3"/>
  <sheetViews>
    <sheetView zoomScale="80" zoomScaleNormal="80" workbookViewId="0">
      <selection activeCell="B27" sqref="B27"/>
    </sheetView>
  </sheetViews>
  <sheetFormatPr defaultRowHeight="15" x14ac:dyDescent="0.25"/>
  <cols>
    <col min="1" max="1" width="9.140625" customWidth="1"/>
    <col min="2" max="2" width="18.28515625" bestFit="1" customWidth="1"/>
    <col min="3" max="9" width="12.7109375" customWidth="1"/>
  </cols>
  <sheetData>
    <row r="1" spans="2:23" ht="15.75" thickBot="1" x14ac:dyDescent="0.3"/>
    <row r="2" spans="2:23" ht="19.5" thickBot="1" x14ac:dyDescent="0.35">
      <c r="B2" s="439" t="s">
        <v>255</v>
      </c>
      <c r="C2" s="440"/>
      <c r="D2" s="440"/>
      <c r="E2" s="440"/>
      <c r="F2" s="440"/>
      <c r="G2" s="440"/>
      <c r="H2" s="440"/>
      <c r="I2" s="441"/>
      <c r="K2" s="1" t="s">
        <v>0</v>
      </c>
      <c r="M2" s="1"/>
      <c r="N2" s="1"/>
      <c r="O2" s="1"/>
      <c r="P2" s="1"/>
      <c r="Q2" s="1"/>
      <c r="R2" s="1"/>
      <c r="S2" s="1"/>
      <c r="T2" s="1"/>
      <c r="U2" s="1"/>
      <c r="V2" s="1"/>
      <c r="W2" s="1"/>
    </row>
    <row r="3" spans="2:23" ht="15.75" thickBot="1" x14ac:dyDescent="0.3"/>
    <row r="4" spans="2:23" x14ac:dyDescent="0.25">
      <c r="B4" s="25" t="s">
        <v>19</v>
      </c>
      <c r="C4" s="317">
        <v>1416</v>
      </c>
      <c r="D4" s="318"/>
      <c r="E4" s="318"/>
      <c r="F4" s="318"/>
      <c r="G4" s="319" t="s">
        <v>18</v>
      </c>
      <c r="H4" s="320"/>
      <c r="I4" s="178">
        <v>33.799999999999997</v>
      </c>
    </row>
    <row r="5" spans="2:23" ht="15.75" thickBot="1" x14ac:dyDescent="0.3">
      <c r="B5" s="24" t="s">
        <v>17</v>
      </c>
      <c r="C5" s="321" t="s">
        <v>33</v>
      </c>
      <c r="D5" s="322"/>
      <c r="E5" s="322"/>
      <c r="F5" s="322"/>
      <c r="G5" s="323" t="s">
        <v>16</v>
      </c>
      <c r="H5" s="324"/>
      <c r="I5" s="161">
        <v>33.200000000000003</v>
      </c>
    </row>
    <row r="6" spans="2:23" ht="15.75" thickBot="1" x14ac:dyDescent="0.3">
      <c r="B6" s="23" t="s">
        <v>15</v>
      </c>
      <c r="C6" s="325" t="s">
        <v>14</v>
      </c>
      <c r="D6" s="326"/>
      <c r="E6" s="326"/>
      <c r="F6" s="327"/>
      <c r="G6" s="443" t="s">
        <v>13</v>
      </c>
      <c r="H6" s="444"/>
      <c r="I6" s="445"/>
    </row>
    <row r="7" spans="2:23" x14ac:dyDescent="0.25">
      <c r="B7" s="12" t="s">
        <v>4</v>
      </c>
      <c r="C7" s="337">
        <v>30.4</v>
      </c>
      <c r="D7" s="340"/>
      <c r="E7" s="359">
        <v>3.4</v>
      </c>
      <c r="F7" s="339"/>
      <c r="G7" s="337">
        <v>27.8</v>
      </c>
      <c r="H7" s="340"/>
      <c r="I7" s="172">
        <v>5.4</v>
      </c>
    </row>
    <row r="8" spans="2:23" ht="15" customHeight="1" x14ac:dyDescent="0.25">
      <c r="B8" s="8" t="s">
        <v>12</v>
      </c>
      <c r="C8" s="310" t="s">
        <v>11</v>
      </c>
      <c r="D8" s="312"/>
      <c r="E8" s="361" t="s">
        <v>10</v>
      </c>
      <c r="F8" s="336"/>
      <c r="G8" s="310" t="s">
        <v>11</v>
      </c>
      <c r="H8" s="312"/>
      <c r="I8" s="167" t="s">
        <v>10</v>
      </c>
    </row>
    <row r="9" spans="2:23" x14ac:dyDescent="0.25">
      <c r="B9" s="8" t="s">
        <v>9</v>
      </c>
      <c r="C9" s="310" t="s">
        <v>86</v>
      </c>
      <c r="D9" s="311"/>
      <c r="E9" s="311"/>
      <c r="F9" s="336"/>
      <c r="G9" s="310" t="s">
        <v>86</v>
      </c>
      <c r="H9" s="311"/>
      <c r="I9" s="313"/>
    </row>
    <row r="10" spans="2:23" ht="15.75" thickBot="1" x14ac:dyDescent="0.3">
      <c r="B10" s="16" t="s">
        <v>8</v>
      </c>
      <c r="C10" s="329" t="s">
        <v>7</v>
      </c>
      <c r="D10" s="330"/>
      <c r="E10" s="330"/>
      <c r="F10" s="331"/>
      <c r="G10" s="329" t="s">
        <v>7</v>
      </c>
      <c r="H10" s="330"/>
      <c r="I10" s="358"/>
    </row>
    <row r="11" spans="2:23" x14ac:dyDescent="0.25">
      <c r="B11" s="12" t="s">
        <v>4</v>
      </c>
      <c r="C11" s="337">
        <v>23.9</v>
      </c>
      <c r="D11" s="340"/>
      <c r="E11" s="21">
        <v>7.9</v>
      </c>
      <c r="F11" s="21">
        <v>2</v>
      </c>
      <c r="G11" s="404">
        <v>31</v>
      </c>
      <c r="H11" s="405"/>
      <c r="I11" s="179">
        <v>2.2000000000000002</v>
      </c>
    </row>
    <row r="12" spans="2:23" s="2" customFormat="1" ht="15" customHeight="1" x14ac:dyDescent="0.25">
      <c r="B12" s="77" t="s">
        <v>6</v>
      </c>
      <c r="C12" s="367">
        <v>246</v>
      </c>
      <c r="D12" s="368"/>
      <c r="E12" s="60">
        <v>257</v>
      </c>
      <c r="F12" s="60">
        <v>107</v>
      </c>
      <c r="G12" s="367">
        <v>230</v>
      </c>
      <c r="H12" s="368"/>
      <c r="I12" s="174">
        <v>160</v>
      </c>
    </row>
    <row r="13" spans="2:23" s="2" customFormat="1" ht="15" customHeight="1" x14ac:dyDescent="0.25">
      <c r="B13" s="70" t="s">
        <v>21</v>
      </c>
      <c r="C13" s="332" t="s">
        <v>102</v>
      </c>
      <c r="D13" s="333"/>
      <c r="E13" s="65" t="s">
        <v>102</v>
      </c>
      <c r="F13" s="60" t="s">
        <v>75</v>
      </c>
      <c r="G13" s="332" t="s">
        <v>177</v>
      </c>
      <c r="H13" s="333"/>
      <c r="I13" s="180" t="s">
        <v>136</v>
      </c>
    </row>
    <row r="14" spans="2:23" s="2" customFormat="1" ht="15" customHeight="1" thickBot="1" x14ac:dyDescent="0.3">
      <c r="B14" s="98" t="s">
        <v>5</v>
      </c>
      <c r="C14" s="329">
        <v>27.2</v>
      </c>
      <c r="D14" s="366"/>
      <c r="E14" s="51">
        <v>30.2</v>
      </c>
      <c r="F14" s="51">
        <v>21.6</v>
      </c>
      <c r="G14" s="290">
        <v>30.4</v>
      </c>
      <c r="H14" s="292"/>
      <c r="I14" s="166">
        <v>26.5</v>
      </c>
    </row>
    <row r="15" spans="2:23" s="2" customFormat="1" x14ac:dyDescent="0.25">
      <c r="B15" s="102" t="s">
        <v>4</v>
      </c>
      <c r="C15" s="66">
        <v>23.7</v>
      </c>
      <c r="D15" s="68">
        <v>6.3</v>
      </c>
      <c r="E15" s="68">
        <v>2.2000000000000002</v>
      </c>
      <c r="F15" s="68">
        <v>1.6</v>
      </c>
      <c r="G15" s="53">
        <v>29.5</v>
      </c>
      <c r="H15" s="55">
        <v>2.7</v>
      </c>
      <c r="I15" s="57">
        <v>1</v>
      </c>
    </row>
    <row r="16" spans="2:23" s="2" customFormat="1" x14ac:dyDescent="0.25">
      <c r="B16" s="77" t="s">
        <v>3</v>
      </c>
      <c r="C16" s="58">
        <v>15</v>
      </c>
      <c r="D16" s="60">
        <v>16</v>
      </c>
      <c r="E16" s="60">
        <v>19</v>
      </c>
      <c r="F16" s="60">
        <v>5</v>
      </c>
      <c r="G16" s="58">
        <v>16</v>
      </c>
      <c r="H16" s="60">
        <v>13</v>
      </c>
      <c r="I16" s="174">
        <v>19</v>
      </c>
    </row>
    <row r="17" spans="2:25" s="2" customFormat="1" x14ac:dyDescent="0.25">
      <c r="B17" s="103" t="s">
        <v>2</v>
      </c>
      <c r="C17" s="367" t="s">
        <v>108</v>
      </c>
      <c r="D17" s="406"/>
      <c r="E17" s="406"/>
      <c r="F17" s="368"/>
      <c r="G17" s="367" t="s">
        <v>178</v>
      </c>
      <c r="H17" s="406"/>
      <c r="I17" s="387"/>
    </row>
    <row r="18" spans="2:25" s="2" customFormat="1" ht="15.75" thickBot="1" x14ac:dyDescent="0.3">
      <c r="B18" s="3" t="s">
        <v>1</v>
      </c>
      <c r="C18" s="290" t="s">
        <v>22</v>
      </c>
      <c r="D18" s="291"/>
      <c r="E18" s="291"/>
      <c r="F18" s="292"/>
      <c r="G18" s="290" t="s">
        <v>22</v>
      </c>
      <c r="H18" s="291"/>
      <c r="I18" s="293"/>
    </row>
    <row r="19" spans="2:25" ht="15" customHeight="1" x14ac:dyDescent="0.25">
      <c r="B19" s="267" t="s">
        <v>228</v>
      </c>
      <c r="C19" s="266"/>
      <c r="D19" s="266"/>
      <c r="E19" s="266"/>
      <c r="F19" s="266"/>
      <c r="G19" s="266"/>
      <c r="H19" s="266"/>
      <c r="I19" s="268"/>
      <c r="Y19" s="2"/>
    </row>
    <row r="20" spans="2:25" x14ac:dyDescent="0.25">
      <c r="B20" s="254" t="s">
        <v>237</v>
      </c>
      <c r="C20" s="264"/>
      <c r="D20" s="264"/>
      <c r="E20" s="264"/>
      <c r="F20" s="264"/>
      <c r="G20" s="264"/>
      <c r="H20" s="264"/>
      <c r="I20" s="265"/>
      <c r="Y20" s="2"/>
    </row>
    <row r="21" spans="2:25" x14ac:dyDescent="0.25">
      <c r="B21" s="254" t="s">
        <v>238</v>
      </c>
      <c r="C21" s="261"/>
      <c r="D21" s="261"/>
      <c r="E21" s="261"/>
      <c r="F21" s="261"/>
      <c r="G21" s="261"/>
      <c r="H21" s="261"/>
      <c r="I21" s="263"/>
      <c r="Y21" s="2"/>
    </row>
    <row r="22" spans="2:25" ht="15.75" thickBot="1" x14ac:dyDescent="0.3">
      <c r="B22" s="256"/>
      <c r="C22" s="257"/>
      <c r="D22" s="257"/>
      <c r="E22" s="257"/>
      <c r="F22" s="257"/>
      <c r="G22" s="257"/>
      <c r="H22" s="257"/>
      <c r="I22" s="258"/>
    </row>
    <row r="25" spans="2:25" ht="15.75" thickBot="1" x14ac:dyDescent="0.3"/>
    <row r="26" spans="2:25" x14ac:dyDescent="0.25">
      <c r="B26" s="234" t="s">
        <v>226</v>
      </c>
      <c r="C26" s="235"/>
      <c r="D26" s="235"/>
      <c r="E26" s="235"/>
      <c r="F26" s="235"/>
      <c r="G26" s="235"/>
      <c r="H26" s="235"/>
      <c r="I26" s="236"/>
    </row>
    <row r="27" spans="2:25" x14ac:dyDescent="0.25">
      <c r="B27" s="237"/>
      <c r="C27" s="238"/>
      <c r="D27" s="238"/>
      <c r="E27" s="238"/>
      <c r="F27" s="238"/>
      <c r="G27" s="238"/>
      <c r="H27" s="238"/>
      <c r="I27" s="239"/>
    </row>
    <row r="28" spans="2:25" x14ac:dyDescent="0.25">
      <c r="B28" s="237"/>
      <c r="C28" s="238"/>
      <c r="D28" s="238"/>
      <c r="E28" s="238"/>
      <c r="F28" s="238"/>
      <c r="G28" s="238"/>
      <c r="H28" s="238"/>
      <c r="I28" s="239"/>
    </row>
    <row r="29" spans="2:25" ht="15.75" thickBot="1" x14ac:dyDescent="0.3">
      <c r="B29" s="240"/>
      <c r="C29" s="241"/>
      <c r="D29" s="241"/>
      <c r="E29" s="241"/>
      <c r="F29" s="241"/>
      <c r="G29" s="241"/>
      <c r="H29" s="241"/>
      <c r="I29" s="242"/>
    </row>
    <row r="30" spans="2:25" x14ac:dyDescent="0.25">
      <c r="B30" s="243" t="s">
        <v>227</v>
      </c>
      <c r="C30" s="244"/>
      <c r="D30" s="244"/>
      <c r="E30" s="244"/>
      <c r="F30" s="244"/>
      <c r="G30" s="244"/>
      <c r="H30" s="244"/>
      <c r="I30" s="245"/>
    </row>
    <row r="31" spans="2:25" x14ac:dyDescent="0.25">
      <c r="B31" s="237"/>
      <c r="C31" s="238"/>
      <c r="D31" s="238"/>
      <c r="E31" s="238"/>
      <c r="F31" s="238"/>
      <c r="G31" s="238"/>
      <c r="H31" s="238"/>
      <c r="I31" s="239"/>
    </row>
    <row r="32" spans="2:25" x14ac:dyDescent="0.25">
      <c r="B32" s="237"/>
      <c r="C32" s="238"/>
      <c r="D32" s="238"/>
      <c r="E32" s="238"/>
      <c r="F32" s="238"/>
      <c r="G32" s="238"/>
      <c r="H32" s="238"/>
      <c r="I32" s="239"/>
    </row>
    <row r="33" spans="2:9" ht="15.75" thickBot="1" x14ac:dyDescent="0.3">
      <c r="B33" s="240"/>
      <c r="C33" s="241"/>
      <c r="D33" s="241"/>
      <c r="E33" s="241"/>
      <c r="F33" s="241"/>
      <c r="G33" s="241"/>
      <c r="H33" s="241"/>
      <c r="I33" s="242"/>
    </row>
  </sheetData>
  <mergeCells count="29">
    <mergeCell ref="B2:I2"/>
    <mergeCell ref="C4:F4"/>
    <mergeCell ref="G4:H4"/>
    <mergeCell ref="G5:H5"/>
    <mergeCell ref="G7:H7"/>
    <mergeCell ref="G8:H8"/>
    <mergeCell ref="G9:I9"/>
    <mergeCell ref="C5:F5"/>
    <mergeCell ref="C6:F6"/>
    <mergeCell ref="G6:I6"/>
    <mergeCell ref="C7:D7"/>
    <mergeCell ref="C8:D8"/>
    <mergeCell ref="E7:F7"/>
    <mergeCell ref="E8:F8"/>
    <mergeCell ref="C9:F9"/>
    <mergeCell ref="C18:F18"/>
    <mergeCell ref="G18:I18"/>
    <mergeCell ref="G10:I10"/>
    <mergeCell ref="G12:H12"/>
    <mergeCell ref="G13:H13"/>
    <mergeCell ref="G14:H14"/>
    <mergeCell ref="G11:H11"/>
    <mergeCell ref="C17:F17"/>
    <mergeCell ref="G17:I17"/>
    <mergeCell ref="C10:F10"/>
    <mergeCell ref="C11:D11"/>
    <mergeCell ref="C12:D12"/>
    <mergeCell ref="C13:D13"/>
    <mergeCell ref="C14:D14"/>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32"/>
  <sheetViews>
    <sheetView topLeftCell="J1" workbookViewId="0">
      <selection activeCell="R28" sqref="R28"/>
    </sheetView>
  </sheetViews>
  <sheetFormatPr defaultRowHeight="15" x14ac:dyDescent="0.25"/>
  <cols>
    <col min="1" max="1" width="9.140625" customWidth="1"/>
    <col min="2" max="2" width="18.28515625" bestFit="1" customWidth="1"/>
    <col min="3" max="9" width="12.7109375" customWidth="1"/>
    <col min="25" max="25" width="20.5703125" customWidth="1"/>
    <col min="26" max="28" width="12.7109375" customWidth="1"/>
    <col min="29" max="29" width="16.140625" customWidth="1"/>
    <col min="30" max="30" width="17.5703125" bestFit="1" customWidth="1"/>
    <col min="31" max="31" width="12.7109375" customWidth="1"/>
  </cols>
  <sheetData>
    <row r="1" spans="2:31" ht="15.75" thickBot="1" x14ac:dyDescent="0.3"/>
    <row r="2" spans="2:31" ht="19.5" thickBot="1" x14ac:dyDescent="0.35">
      <c r="B2" s="351" t="s">
        <v>124</v>
      </c>
      <c r="C2" s="352"/>
      <c r="D2" s="352"/>
      <c r="E2" s="352"/>
      <c r="F2" s="352"/>
      <c r="G2" s="352"/>
      <c r="H2" s="352"/>
      <c r="I2" s="353"/>
      <c r="L2" s="1" t="s">
        <v>0</v>
      </c>
      <c r="M2" s="1"/>
      <c r="N2" s="1"/>
      <c r="O2" s="1"/>
      <c r="P2" s="1"/>
      <c r="Q2" s="1"/>
      <c r="R2" s="1"/>
      <c r="S2" s="1"/>
      <c r="T2" s="1"/>
      <c r="U2" s="1"/>
      <c r="V2" s="1"/>
      <c r="W2" s="1"/>
      <c r="Y2" s="422" t="s">
        <v>141</v>
      </c>
      <c r="Z2" s="423"/>
      <c r="AA2" s="423"/>
      <c r="AB2" s="423"/>
      <c r="AC2" s="423"/>
      <c r="AD2" s="423"/>
      <c r="AE2" s="424"/>
    </row>
    <row r="3" spans="2:31" ht="15.75" thickBot="1" x14ac:dyDescent="0.3"/>
    <row r="4" spans="2:31" x14ac:dyDescent="0.25">
      <c r="B4" s="25" t="s">
        <v>19</v>
      </c>
      <c r="C4" s="317">
        <v>1416</v>
      </c>
      <c r="D4" s="318"/>
      <c r="E4" s="318"/>
      <c r="F4" s="318"/>
      <c r="G4" s="319" t="s">
        <v>18</v>
      </c>
      <c r="H4" s="320"/>
      <c r="I4" s="219">
        <v>33.799999999999997</v>
      </c>
      <c r="Y4" s="25" t="s">
        <v>19</v>
      </c>
      <c r="Z4" s="317">
        <v>1416</v>
      </c>
      <c r="AA4" s="318"/>
      <c r="AB4" s="318"/>
      <c r="AC4" s="318"/>
      <c r="AD4" s="209" t="s">
        <v>18</v>
      </c>
      <c r="AE4" s="162">
        <v>65.900000000000006</v>
      </c>
    </row>
    <row r="5" spans="2:31" ht="15.75" thickBot="1" x14ac:dyDescent="0.3">
      <c r="B5" s="24" t="s">
        <v>17</v>
      </c>
      <c r="C5" s="321" t="s">
        <v>33</v>
      </c>
      <c r="D5" s="322"/>
      <c r="E5" s="322"/>
      <c r="F5" s="322"/>
      <c r="G5" s="323" t="s">
        <v>16</v>
      </c>
      <c r="H5" s="324"/>
      <c r="I5" s="161">
        <v>33.200000000000003</v>
      </c>
      <c r="Y5" s="24" t="s">
        <v>17</v>
      </c>
      <c r="Z5" s="321" t="s">
        <v>33</v>
      </c>
      <c r="AA5" s="322"/>
      <c r="AB5" s="322"/>
      <c r="AC5" s="322"/>
      <c r="AD5" s="210" t="s">
        <v>16</v>
      </c>
      <c r="AE5" s="163" t="s">
        <v>22</v>
      </c>
    </row>
    <row r="6" spans="2:31" ht="15.75" thickBot="1" x14ac:dyDescent="0.3">
      <c r="B6" s="23" t="s">
        <v>15</v>
      </c>
      <c r="C6" s="325" t="s">
        <v>14</v>
      </c>
      <c r="D6" s="326"/>
      <c r="E6" s="326"/>
      <c r="F6" s="327"/>
      <c r="G6" s="325" t="s">
        <v>13</v>
      </c>
      <c r="H6" s="326"/>
      <c r="I6" s="328"/>
      <c r="Y6" s="23" t="s">
        <v>15</v>
      </c>
      <c r="Z6" s="325" t="s">
        <v>14</v>
      </c>
      <c r="AA6" s="326"/>
      <c r="AB6" s="326"/>
      <c r="AC6" s="327"/>
      <c r="AD6" s="325" t="s">
        <v>13</v>
      </c>
      <c r="AE6" s="328"/>
    </row>
    <row r="7" spans="2:31" x14ac:dyDescent="0.25">
      <c r="B7" s="12" t="s">
        <v>4</v>
      </c>
      <c r="C7" s="337">
        <v>30.4</v>
      </c>
      <c r="D7" s="340"/>
      <c r="E7" s="359">
        <v>3.4</v>
      </c>
      <c r="F7" s="339"/>
      <c r="G7" s="337">
        <v>27.8</v>
      </c>
      <c r="H7" s="340"/>
      <c r="I7" s="213">
        <v>5.4</v>
      </c>
      <c r="Y7" s="12" t="s">
        <v>4</v>
      </c>
      <c r="Z7" s="337">
        <v>56.7</v>
      </c>
      <c r="AA7" s="340"/>
      <c r="AB7" s="359">
        <v>9.1999999999999993</v>
      </c>
      <c r="AC7" s="339"/>
      <c r="AD7" s="38"/>
      <c r="AE7" s="133"/>
    </row>
    <row r="8" spans="2:31" ht="15" customHeight="1" x14ac:dyDescent="0.25">
      <c r="B8" s="8" t="s">
        <v>12</v>
      </c>
      <c r="C8" s="310" t="s">
        <v>11</v>
      </c>
      <c r="D8" s="312"/>
      <c r="E8" s="361" t="s">
        <v>10</v>
      </c>
      <c r="F8" s="336"/>
      <c r="G8" s="310" t="s">
        <v>11</v>
      </c>
      <c r="H8" s="312"/>
      <c r="I8" s="208" t="s">
        <v>10</v>
      </c>
      <c r="Y8" s="8" t="s">
        <v>12</v>
      </c>
      <c r="Z8" s="310" t="s">
        <v>11</v>
      </c>
      <c r="AA8" s="312"/>
      <c r="AB8" s="361" t="s">
        <v>10</v>
      </c>
      <c r="AC8" s="336"/>
      <c r="AD8" s="41"/>
      <c r="AE8" s="132"/>
    </row>
    <row r="9" spans="2:31" x14ac:dyDescent="0.25">
      <c r="B9" s="8" t="s">
        <v>9</v>
      </c>
      <c r="C9" s="310" t="s">
        <v>86</v>
      </c>
      <c r="D9" s="311"/>
      <c r="E9" s="311"/>
      <c r="F9" s="336"/>
      <c r="G9" s="310" t="s">
        <v>86</v>
      </c>
      <c r="H9" s="311"/>
      <c r="I9" s="313"/>
      <c r="Y9" s="8" t="s">
        <v>9</v>
      </c>
      <c r="Z9" s="310" t="s">
        <v>37</v>
      </c>
      <c r="AA9" s="311"/>
      <c r="AB9" s="311"/>
      <c r="AC9" s="336"/>
      <c r="AD9" s="41"/>
      <c r="AE9" s="132"/>
    </row>
    <row r="10" spans="2:31" ht="15.75" thickBot="1" x14ac:dyDescent="0.3">
      <c r="B10" s="16" t="s">
        <v>8</v>
      </c>
      <c r="C10" s="329" t="s">
        <v>7</v>
      </c>
      <c r="D10" s="330"/>
      <c r="E10" s="330"/>
      <c r="F10" s="331"/>
      <c r="G10" s="329" t="s">
        <v>7</v>
      </c>
      <c r="H10" s="330"/>
      <c r="I10" s="358"/>
      <c r="Y10" s="16" t="s">
        <v>8</v>
      </c>
      <c r="Z10" s="329" t="s">
        <v>7</v>
      </c>
      <c r="AA10" s="330"/>
      <c r="AB10" s="330"/>
      <c r="AC10" s="331"/>
      <c r="AD10" s="45"/>
      <c r="AE10" s="134"/>
    </row>
    <row r="11" spans="2:31" x14ac:dyDescent="0.25">
      <c r="B11" s="12" t="s">
        <v>4</v>
      </c>
      <c r="C11" s="337">
        <v>23.9</v>
      </c>
      <c r="D11" s="340"/>
      <c r="E11" s="21">
        <v>7.9</v>
      </c>
      <c r="F11" s="21">
        <v>2</v>
      </c>
      <c r="G11" s="404">
        <v>31</v>
      </c>
      <c r="H11" s="405"/>
      <c r="I11" s="228">
        <v>2.2000000000000002</v>
      </c>
      <c r="Y11" s="12" t="s">
        <v>4</v>
      </c>
      <c r="Z11" s="22">
        <v>20.5</v>
      </c>
      <c r="AA11" s="21">
        <v>17.3</v>
      </c>
      <c r="AB11" s="21">
        <v>11.8</v>
      </c>
      <c r="AC11" s="21">
        <v>16.3</v>
      </c>
      <c r="AD11" s="22"/>
      <c r="AE11" s="213"/>
    </row>
    <row r="12" spans="2:31" s="2" customFormat="1" ht="15" customHeight="1" x14ac:dyDescent="0.25">
      <c r="B12" s="77" t="s">
        <v>6</v>
      </c>
      <c r="C12" s="367">
        <v>246</v>
      </c>
      <c r="D12" s="368"/>
      <c r="E12" s="60">
        <v>257</v>
      </c>
      <c r="F12" s="60">
        <v>107</v>
      </c>
      <c r="G12" s="367">
        <v>230</v>
      </c>
      <c r="H12" s="368"/>
      <c r="I12" s="218">
        <v>160</v>
      </c>
      <c r="Y12" s="77" t="s">
        <v>6</v>
      </c>
      <c r="Z12" s="58">
        <v>247</v>
      </c>
      <c r="AA12" s="60">
        <v>257</v>
      </c>
      <c r="AB12" s="60">
        <v>227</v>
      </c>
      <c r="AC12" s="65" t="s">
        <v>103</v>
      </c>
      <c r="AD12" s="58"/>
      <c r="AE12" s="62"/>
    </row>
    <row r="13" spans="2:31" s="2" customFormat="1" ht="15" customHeight="1" x14ac:dyDescent="0.25">
      <c r="B13" s="70" t="s">
        <v>21</v>
      </c>
      <c r="C13" s="332" t="s">
        <v>102</v>
      </c>
      <c r="D13" s="333"/>
      <c r="E13" s="65" t="s">
        <v>102</v>
      </c>
      <c r="F13" s="60" t="s">
        <v>75</v>
      </c>
      <c r="G13" s="332" t="s">
        <v>177</v>
      </c>
      <c r="H13" s="333"/>
      <c r="I13" s="217" t="s">
        <v>136</v>
      </c>
      <c r="Y13" s="70" t="s">
        <v>21</v>
      </c>
      <c r="Z13" s="332" t="s">
        <v>102</v>
      </c>
      <c r="AA13" s="333"/>
      <c r="AB13" s="214" t="s">
        <v>101</v>
      </c>
      <c r="AC13" s="65" t="s">
        <v>104</v>
      </c>
      <c r="AD13" s="63"/>
      <c r="AE13" s="217"/>
    </row>
    <row r="14" spans="2:31" s="2" customFormat="1" ht="15" customHeight="1" thickBot="1" x14ac:dyDescent="0.3">
      <c r="B14" s="98" t="s">
        <v>5</v>
      </c>
      <c r="C14" s="329">
        <v>27.2</v>
      </c>
      <c r="D14" s="366"/>
      <c r="E14" s="51">
        <v>30.2</v>
      </c>
      <c r="F14" s="51">
        <v>21.6</v>
      </c>
      <c r="G14" s="290">
        <v>30.4</v>
      </c>
      <c r="H14" s="292"/>
      <c r="I14" s="212">
        <v>26.5</v>
      </c>
      <c r="Y14" s="98" t="s">
        <v>5</v>
      </c>
      <c r="Z14" s="49">
        <v>33.200000000000003</v>
      </c>
      <c r="AA14" s="51">
        <v>30.2</v>
      </c>
      <c r="AB14" s="51">
        <v>27.3</v>
      </c>
      <c r="AC14" s="71" t="s">
        <v>105</v>
      </c>
      <c r="AD14" s="72"/>
      <c r="AE14" s="212"/>
    </row>
    <row r="15" spans="2:31" s="2" customFormat="1" x14ac:dyDescent="0.25">
      <c r="B15" s="102" t="s">
        <v>4</v>
      </c>
      <c r="C15" s="66">
        <v>23.7</v>
      </c>
      <c r="D15" s="68">
        <v>6.3</v>
      </c>
      <c r="E15" s="68">
        <v>2.2000000000000002</v>
      </c>
      <c r="F15" s="68">
        <v>1.6</v>
      </c>
      <c r="G15" s="223">
        <v>29.5</v>
      </c>
      <c r="H15" s="227">
        <v>2.7</v>
      </c>
      <c r="I15" s="228">
        <v>1</v>
      </c>
      <c r="Y15" s="102" t="s">
        <v>4</v>
      </c>
      <c r="Z15" s="66">
        <v>33.9</v>
      </c>
      <c r="AA15" s="68">
        <v>15.9</v>
      </c>
      <c r="AB15" s="68">
        <v>6.9</v>
      </c>
      <c r="AC15" s="68">
        <v>9.1999999999999993</v>
      </c>
      <c r="AD15" s="66"/>
      <c r="AE15" s="69"/>
    </row>
    <row r="16" spans="2:31" s="2" customFormat="1" ht="45" x14ac:dyDescent="0.25">
      <c r="B16" s="77" t="s">
        <v>3</v>
      </c>
      <c r="C16" s="58">
        <v>15</v>
      </c>
      <c r="D16" s="60">
        <v>16</v>
      </c>
      <c r="E16" s="60">
        <v>19</v>
      </c>
      <c r="F16" s="60">
        <v>5</v>
      </c>
      <c r="G16" s="215">
        <v>16</v>
      </c>
      <c r="H16" s="225">
        <v>13</v>
      </c>
      <c r="I16" s="218">
        <v>19</v>
      </c>
      <c r="Y16" s="77" t="s">
        <v>3</v>
      </c>
      <c r="Z16" s="58">
        <v>16</v>
      </c>
      <c r="AA16" s="60">
        <v>15</v>
      </c>
      <c r="AB16" s="60">
        <v>13</v>
      </c>
      <c r="AC16" s="65" t="s">
        <v>106</v>
      </c>
      <c r="AD16" s="58"/>
      <c r="AE16" s="111"/>
    </row>
    <row r="17" spans="2:32" s="2" customFormat="1" x14ac:dyDescent="0.25">
      <c r="B17" s="103" t="s">
        <v>2</v>
      </c>
      <c r="C17" s="367" t="s">
        <v>108</v>
      </c>
      <c r="D17" s="406"/>
      <c r="E17" s="406"/>
      <c r="F17" s="368"/>
      <c r="G17" s="367" t="s">
        <v>178</v>
      </c>
      <c r="H17" s="406"/>
      <c r="I17" s="387"/>
      <c r="Y17" s="103" t="s">
        <v>2</v>
      </c>
      <c r="Z17" s="367" t="s">
        <v>107</v>
      </c>
      <c r="AA17" s="406"/>
      <c r="AB17" s="406"/>
      <c r="AC17" s="368"/>
      <c r="AD17" s="367"/>
      <c r="AE17" s="387"/>
    </row>
    <row r="18" spans="2:32" s="2" customFormat="1" ht="30" customHeight="1" thickBot="1" x14ac:dyDescent="0.3">
      <c r="B18" s="3" t="s">
        <v>1</v>
      </c>
      <c r="C18" s="290" t="s">
        <v>22</v>
      </c>
      <c r="D18" s="291"/>
      <c r="E18" s="291"/>
      <c r="F18" s="292"/>
      <c r="G18" s="290"/>
      <c r="H18" s="291"/>
      <c r="I18" s="293"/>
      <c r="Y18" s="3" t="s">
        <v>1</v>
      </c>
      <c r="Z18" s="290" t="s">
        <v>22</v>
      </c>
      <c r="AA18" s="291"/>
      <c r="AB18" s="291"/>
      <c r="AC18" s="292"/>
      <c r="AD18" s="290"/>
      <c r="AE18" s="293"/>
    </row>
    <row r="19" spans="2:32" ht="15" customHeight="1" x14ac:dyDescent="0.25">
      <c r="B19" s="294" t="s">
        <v>195</v>
      </c>
      <c r="C19" s="295"/>
      <c r="D19" s="295"/>
      <c r="E19" s="295"/>
      <c r="F19" s="295"/>
      <c r="G19" s="295"/>
      <c r="H19" s="295"/>
      <c r="I19" s="296"/>
      <c r="Y19" s="294" t="s">
        <v>140</v>
      </c>
      <c r="Z19" s="295"/>
      <c r="AA19" s="295"/>
      <c r="AB19" s="295"/>
      <c r="AC19" s="295"/>
      <c r="AD19" s="295"/>
      <c r="AE19" s="296"/>
      <c r="AF19" s="2"/>
    </row>
    <row r="20" spans="2:32" ht="15.75" thickBot="1" x14ac:dyDescent="0.3">
      <c r="B20" s="297"/>
      <c r="C20" s="298"/>
      <c r="D20" s="298"/>
      <c r="E20" s="298"/>
      <c r="F20" s="298"/>
      <c r="G20" s="298"/>
      <c r="H20" s="298"/>
      <c r="I20" s="299"/>
      <c r="Y20" s="297"/>
      <c r="Z20" s="298"/>
      <c r="AA20" s="298"/>
      <c r="AB20" s="298"/>
      <c r="AC20" s="298"/>
      <c r="AD20" s="298"/>
      <c r="AE20" s="299"/>
      <c r="AF20" s="2"/>
    </row>
    <row r="21" spans="2:32" x14ac:dyDescent="0.25">
      <c r="B21" s="33"/>
      <c r="C21" s="33"/>
      <c r="D21" s="33"/>
      <c r="E21" s="33"/>
      <c r="F21" s="33"/>
      <c r="G21" s="33"/>
      <c r="H21" s="33"/>
      <c r="I21" s="33"/>
      <c r="Y21" s="33"/>
      <c r="Z21" s="33"/>
      <c r="AA21" s="33"/>
      <c r="AB21" s="33"/>
      <c r="AC21" s="33"/>
      <c r="AD21" s="33"/>
      <c r="AE21" s="33"/>
      <c r="AF21" s="2"/>
    </row>
    <row r="22" spans="2:32" ht="15.75" thickBot="1" x14ac:dyDescent="0.3"/>
    <row r="23" spans="2:32" x14ac:dyDescent="0.25">
      <c r="B23" s="341" t="s">
        <v>161</v>
      </c>
      <c r="C23" s="370"/>
      <c r="D23" s="370"/>
      <c r="E23" s="370"/>
      <c r="F23" s="370"/>
      <c r="G23" s="370"/>
      <c r="H23" s="370"/>
      <c r="I23" s="371"/>
      <c r="Y23" s="350" t="s">
        <v>28</v>
      </c>
      <c r="Z23" s="342"/>
      <c r="AA23" s="342"/>
      <c r="AB23" s="342"/>
      <c r="AC23" s="342"/>
      <c r="AD23" s="342"/>
      <c r="AE23" s="343"/>
    </row>
    <row r="24" spans="2:32" x14ac:dyDescent="0.25">
      <c r="B24" s="372"/>
      <c r="C24" s="373"/>
      <c r="D24" s="373"/>
      <c r="E24" s="373"/>
      <c r="F24" s="373"/>
      <c r="G24" s="373"/>
      <c r="H24" s="373"/>
      <c r="I24" s="374"/>
      <c r="Y24" s="344"/>
      <c r="Z24" s="345"/>
      <c r="AA24" s="345"/>
      <c r="AB24" s="345"/>
      <c r="AC24" s="345"/>
      <c r="AD24" s="345"/>
      <c r="AE24" s="346"/>
    </row>
    <row r="25" spans="2:32" ht="15.75" thickBot="1" x14ac:dyDescent="0.3">
      <c r="B25" s="375"/>
      <c r="C25" s="376"/>
      <c r="D25" s="376"/>
      <c r="E25" s="376"/>
      <c r="F25" s="376"/>
      <c r="G25" s="376"/>
      <c r="H25" s="376"/>
      <c r="I25" s="377"/>
      <c r="Y25" s="347"/>
      <c r="Z25" s="348"/>
      <c r="AA25" s="348"/>
      <c r="AB25" s="348"/>
      <c r="AC25" s="348"/>
      <c r="AD25" s="348"/>
      <c r="AE25" s="349"/>
    </row>
    <row r="26" spans="2:32" x14ac:dyDescent="0.25">
      <c r="B26" s="341" t="s">
        <v>158</v>
      </c>
      <c r="C26" s="342"/>
      <c r="D26" s="342"/>
      <c r="E26" s="342"/>
      <c r="F26" s="342"/>
      <c r="G26" s="342"/>
      <c r="H26" s="342"/>
      <c r="I26" s="343"/>
      <c r="Y26" s="350" t="s">
        <v>27</v>
      </c>
      <c r="Z26" s="342"/>
      <c r="AA26" s="342"/>
      <c r="AB26" s="342"/>
      <c r="AC26" s="342"/>
      <c r="AD26" s="342"/>
      <c r="AE26" s="343"/>
    </row>
    <row r="27" spans="2:32" x14ac:dyDescent="0.25">
      <c r="B27" s="344"/>
      <c r="C27" s="345"/>
      <c r="D27" s="345"/>
      <c r="E27" s="345"/>
      <c r="F27" s="345"/>
      <c r="G27" s="345"/>
      <c r="H27" s="345"/>
      <c r="I27" s="346"/>
      <c r="Y27" s="344"/>
      <c r="Z27" s="345"/>
      <c r="AA27" s="345"/>
      <c r="AB27" s="345"/>
      <c r="AC27" s="345"/>
      <c r="AD27" s="345"/>
      <c r="AE27" s="346"/>
    </row>
    <row r="28" spans="2:32" ht="15.75" thickBot="1" x14ac:dyDescent="0.3">
      <c r="B28" s="347"/>
      <c r="C28" s="348"/>
      <c r="D28" s="348"/>
      <c r="E28" s="348"/>
      <c r="F28" s="348"/>
      <c r="G28" s="348"/>
      <c r="H28" s="348"/>
      <c r="I28" s="349"/>
      <c r="Y28" s="347"/>
      <c r="Z28" s="348"/>
      <c r="AA28" s="348"/>
      <c r="AB28" s="348"/>
      <c r="AC28" s="348"/>
      <c r="AD28" s="348"/>
      <c r="AE28" s="349"/>
    </row>
    <row r="32" spans="2:32" x14ac:dyDescent="0.25">
      <c r="B32" s="2"/>
    </row>
  </sheetData>
  <mergeCells count="51">
    <mergeCell ref="C14:D14"/>
    <mergeCell ref="G14:H14"/>
    <mergeCell ref="B23:I25"/>
    <mergeCell ref="Y23:AE25"/>
    <mergeCell ref="B26:I28"/>
    <mergeCell ref="Y26:AE28"/>
    <mergeCell ref="AD17:AE17"/>
    <mergeCell ref="C18:F18"/>
    <mergeCell ref="G18:I18"/>
    <mergeCell ref="Z18:AC18"/>
    <mergeCell ref="AD18:AE18"/>
    <mergeCell ref="B19:I20"/>
    <mergeCell ref="Y19:AE20"/>
    <mergeCell ref="C17:F17"/>
    <mergeCell ref="G17:I17"/>
    <mergeCell ref="Z17:AC17"/>
    <mergeCell ref="C13:D13"/>
    <mergeCell ref="G13:H13"/>
    <mergeCell ref="Z13:AA13"/>
    <mergeCell ref="C12:D12"/>
    <mergeCell ref="G12:H12"/>
    <mergeCell ref="C10:F10"/>
    <mergeCell ref="G10:I10"/>
    <mergeCell ref="Z10:AC10"/>
    <mergeCell ref="C11:D11"/>
    <mergeCell ref="G11:H11"/>
    <mergeCell ref="Z8:AA8"/>
    <mergeCell ref="AB8:AC8"/>
    <mergeCell ref="C9:F9"/>
    <mergeCell ref="G9:I9"/>
    <mergeCell ref="Z9:AC9"/>
    <mergeCell ref="C8:D8"/>
    <mergeCell ref="E8:F8"/>
    <mergeCell ref="G8:H8"/>
    <mergeCell ref="C6:F6"/>
    <mergeCell ref="G6:I6"/>
    <mergeCell ref="Z6:AC6"/>
    <mergeCell ref="AD6:AE6"/>
    <mergeCell ref="C7:D7"/>
    <mergeCell ref="E7:F7"/>
    <mergeCell ref="G7:H7"/>
    <mergeCell ref="Z7:AA7"/>
    <mergeCell ref="AB7:AC7"/>
    <mergeCell ref="C5:F5"/>
    <mergeCell ref="G5:H5"/>
    <mergeCell ref="Z5:AC5"/>
    <mergeCell ref="B2:I2"/>
    <mergeCell ref="Y2:AE2"/>
    <mergeCell ref="C4:F4"/>
    <mergeCell ref="G4:H4"/>
    <mergeCell ref="Z4:AC4"/>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5"/>
  <sheetViews>
    <sheetView zoomScale="80" zoomScaleNormal="80" workbookViewId="0">
      <selection activeCell="B29" sqref="B29"/>
    </sheetView>
  </sheetViews>
  <sheetFormatPr defaultRowHeight="15" x14ac:dyDescent="0.25"/>
  <cols>
    <col min="2" max="2" width="18.28515625" bestFit="1" customWidth="1"/>
    <col min="3" max="3" width="18" customWidth="1"/>
    <col min="4" max="4" width="15.5703125" customWidth="1"/>
    <col min="5" max="5" width="12.7109375" customWidth="1"/>
    <col min="6" max="11" width="14.7109375" customWidth="1"/>
  </cols>
  <sheetData>
    <row r="1" spans="2:26" ht="15.75" thickBot="1" x14ac:dyDescent="0.3"/>
    <row r="2" spans="2:26" ht="19.5" thickBot="1" x14ac:dyDescent="0.35">
      <c r="B2" s="439" t="s">
        <v>255</v>
      </c>
      <c r="C2" s="440"/>
      <c r="D2" s="440"/>
      <c r="E2" s="440"/>
      <c r="F2" s="440"/>
      <c r="G2" s="440"/>
      <c r="H2" s="440"/>
      <c r="I2" s="440"/>
      <c r="J2" s="440"/>
      <c r="K2" s="441"/>
      <c r="M2" s="1" t="s">
        <v>0</v>
      </c>
    </row>
    <row r="3" spans="2:26" ht="15.75" thickBot="1" x14ac:dyDescent="0.3"/>
    <row r="4" spans="2:26" x14ac:dyDescent="0.25">
      <c r="B4" s="25" t="s">
        <v>19</v>
      </c>
      <c r="C4" s="317">
        <v>1423</v>
      </c>
      <c r="D4" s="318"/>
      <c r="E4" s="318"/>
      <c r="F4" s="319" t="s">
        <v>18</v>
      </c>
      <c r="G4" s="320"/>
      <c r="H4" s="407">
        <v>87.9</v>
      </c>
      <c r="I4" s="425"/>
      <c r="J4" s="425"/>
      <c r="K4" s="408"/>
      <c r="N4" s="1"/>
      <c r="O4" s="1"/>
      <c r="P4" s="1"/>
      <c r="Q4" s="1"/>
      <c r="R4" s="1"/>
      <c r="S4" s="1"/>
      <c r="T4" s="1"/>
      <c r="U4" s="1"/>
      <c r="V4" s="1"/>
      <c r="W4" s="1"/>
      <c r="X4" s="1"/>
      <c r="Y4" s="1"/>
      <c r="Z4" s="1"/>
    </row>
    <row r="5" spans="2:26" ht="15.75" thickBot="1" x14ac:dyDescent="0.3">
      <c r="B5" s="24" t="s">
        <v>17</v>
      </c>
      <c r="C5" s="321" t="s">
        <v>33</v>
      </c>
      <c r="D5" s="322"/>
      <c r="E5" s="322"/>
      <c r="F5" s="323" t="s">
        <v>16</v>
      </c>
      <c r="G5" s="324"/>
      <c r="H5" s="382">
        <v>87.3</v>
      </c>
      <c r="I5" s="426"/>
      <c r="J5" s="426"/>
      <c r="K5" s="383"/>
    </row>
    <row r="6" spans="2:26" ht="15.75" thickBot="1" x14ac:dyDescent="0.3">
      <c r="B6" s="23" t="s">
        <v>15</v>
      </c>
      <c r="C6" s="325" t="s">
        <v>14</v>
      </c>
      <c r="D6" s="326"/>
      <c r="E6" s="327"/>
      <c r="F6" s="443" t="s">
        <v>13</v>
      </c>
      <c r="G6" s="444"/>
      <c r="H6" s="444"/>
      <c r="I6" s="444"/>
      <c r="J6" s="444"/>
      <c r="K6" s="445"/>
    </row>
    <row r="7" spans="2:26" x14ac:dyDescent="0.25">
      <c r="B7" s="12" t="s">
        <v>4</v>
      </c>
      <c r="C7" s="337">
        <v>68.2</v>
      </c>
      <c r="D7" s="340"/>
      <c r="E7" s="184">
        <v>19.7</v>
      </c>
      <c r="F7" s="337">
        <v>83.4</v>
      </c>
      <c r="G7" s="338"/>
      <c r="H7" s="340"/>
      <c r="I7" s="359">
        <v>3.9</v>
      </c>
      <c r="J7" s="338"/>
      <c r="K7" s="360"/>
    </row>
    <row r="8" spans="2:26" ht="15" customHeight="1" x14ac:dyDescent="0.25">
      <c r="B8" s="8" t="s">
        <v>12</v>
      </c>
      <c r="C8" s="310" t="s">
        <v>11</v>
      </c>
      <c r="D8" s="312"/>
      <c r="E8" s="185" t="s">
        <v>10</v>
      </c>
      <c r="F8" s="310" t="s">
        <v>11</v>
      </c>
      <c r="G8" s="311"/>
      <c r="H8" s="312"/>
      <c r="I8" s="402" t="s">
        <v>10</v>
      </c>
      <c r="J8" s="406"/>
      <c r="K8" s="387"/>
    </row>
    <row r="9" spans="2:26" x14ac:dyDescent="0.25">
      <c r="B9" s="8" t="s">
        <v>9</v>
      </c>
      <c r="C9" s="310" t="s">
        <v>37</v>
      </c>
      <c r="D9" s="311"/>
      <c r="E9" s="336"/>
      <c r="F9" s="310" t="s">
        <v>37</v>
      </c>
      <c r="G9" s="311"/>
      <c r="H9" s="311"/>
      <c r="I9" s="311"/>
      <c r="J9" s="311"/>
      <c r="K9" s="313"/>
    </row>
    <row r="10" spans="2:26" ht="15.75" thickBot="1" x14ac:dyDescent="0.3">
      <c r="B10" s="16" t="s">
        <v>8</v>
      </c>
      <c r="C10" s="329" t="s">
        <v>7</v>
      </c>
      <c r="D10" s="330"/>
      <c r="E10" s="331"/>
      <c r="F10" s="329" t="s">
        <v>7</v>
      </c>
      <c r="G10" s="330"/>
      <c r="H10" s="330"/>
      <c r="I10" s="330"/>
      <c r="J10" s="330"/>
      <c r="K10" s="358"/>
    </row>
    <row r="11" spans="2:26" x14ac:dyDescent="0.25">
      <c r="B11" s="12" t="s">
        <v>4</v>
      </c>
      <c r="C11" s="22">
        <v>79.7</v>
      </c>
      <c r="D11" s="21">
        <v>5.5</v>
      </c>
      <c r="E11" s="21">
        <v>2.7</v>
      </c>
      <c r="F11" s="53">
        <v>25</v>
      </c>
      <c r="G11" s="183">
        <v>24.7</v>
      </c>
      <c r="H11" s="55">
        <v>20.6</v>
      </c>
      <c r="I11" s="55">
        <v>7.4</v>
      </c>
      <c r="J11" s="186">
        <v>7.1</v>
      </c>
      <c r="K11" s="57">
        <v>2.5</v>
      </c>
    </row>
    <row r="12" spans="2:26" s="2" customFormat="1" x14ac:dyDescent="0.25">
      <c r="B12" s="77" t="s">
        <v>6</v>
      </c>
      <c r="C12" s="58">
        <v>107</v>
      </c>
      <c r="D12" s="60">
        <v>127</v>
      </c>
      <c r="E12" s="60">
        <v>157</v>
      </c>
      <c r="F12" s="58">
        <v>127</v>
      </c>
      <c r="G12" s="187">
        <v>157</v>
      </c>
      <c r="H12" s="60">
        <v>187</v>
      </c>
      <c r="I12" s="65">
        <v>137</v>
      </c>
      <c r="J12" s="182">
        <v>16</v>
      </c>
      <c r="K12" s="62">
        <v>107</v>
      </c>
    </row>
    <row r="13" spans="2:26" s="2" customFormat="1" x14ac:dyDescent="0.25">
      <c r="B13" s="70" t="s">
        <v>21</v>
      </c>
      <c r="C13" s="63" t="s">
        <v>291</v>
      </c>
      <c r="D13" s="65" t="s">
        <v>41</v>
      </c>
      <c r="E13" s="60" t="s">
        <v>65</v>
      </c>
      <c r="F13" s="63" t="s">
        <v>293</v>
      </c>
      <c r="G13" s="187" t="s">
        <v>294</v>
      </c>
      <c r="H13" s="65" t="s">
        <v>295</v>
      </c>
      <c r="I13" s="65" t="s">
        <v>296</v>
      </c>
      <c r="J13" s="182" t="s">
        <v>75</v>
      </c>
      <c r="K13" s="111" t="s">
        <v>180</v>
      </c>
      <c r="M13" s="79"/>
      <c r="N13" s="79"/>
      <c r="P13" s="79"/>
    </row>
    <row r="14" spans="2:26" s="2" customFormat="1" ht="15.75" thickBot="1" x14ac:dyDescent="0.3">
      <c r="B14" s="98" t="s">
        <v>5</v>
      </c>
      <c r="C14" s="458" t="s">
        <v>292</v>
      </c>
      <c r="D14" s="51">
        <v>26.4</v>
      </c>
      <c r="E14" s="51">
        <v>30.6</v>
      </c>
      <c r="F14" s="72">
        <v>25.4</v>
      </c>
      <c r="G14" s="188">
        <v>30.6</v>
      </c>
      <c r="H14" s="71">
        <v>32.4</v>
      </c>
      <c r="I14" s="71">
        <v>28.3</v>
      </c>
      <c r="J14" s="181">
        <v>28.2</v>
      </c>
      <c r="K14" s="130">
        <v>19.600000000000001</v>
      </c>
      <c r="M14" s="79"/>
      <c r="N14" s="79"/>
      <c r="P14" s="79"/>
      <c r="Q14" s="79"/>
      <c r="R14" s="79"/>
      <c r="S14" s="79"/>
      <c r="T14" s="79"/>
      <c r="U14" s="79"/>
      <c r="V14" s="79"/>
      <c r="W14" s="79"/>
      <c r="X14" s="79"/>
      <c r="Y14" s="79"/>
      <c r="Z14" s="79"/>
    </row>
    <row r="15" spans="2:26" s="2" customFormat="1" x14ac:dyDescent="0.25">
      <c r="B15" s="102" t="s">
        <v>4</v>
      </c>
      <c r="C15" s="66">
        <v>43.4</v>
      </c>
      <c r="D15" s="68">
        <v>24.1</v>
      </c>
      <c r="E15" s="68">
        <v>20.399999999999999</v>
      </c>
      <c r="F15" s="66">
        <v>21.6</v>
      </c>
      <c r="G15" s="68">
        <v>20.6</v>
      </c>
      <c r="H15" s="131">
        <v>12.9</v>
      </c>
      <c r="I15" s="131">
        <v>10.7</v>
      </c>
      <c r="J15" s="131">
        <v>9.6</v>
      </c>
      <c r="K15" s="69">
        <v>11.9</v>
      </c>
    </row>
    <row r="16" spans="2:26" s="2" customFormat="1" ht="45" x14ac:dyDescent="0.25">
      <c r="B16" s="77" t="s">
        <v>3</v>
      </c>
      <c r="C16" s="58">
        <v>9</v>
      </c>
      <c r="D16" s="60">
        <v>8</v>
      </c>
      <c r="E16" s="65" t="s">
        <v>194</v>
      </c>
      <c r="F16" s="58">
        <v>13</v>
      </c>
      <c r="G16" s="60">
        <v>9</v>
      </c>
      <c r="H16" s="122">
        <v>15</v>
      </c>
      <c r="I16" s="122">
        <v>16</v>
      </c>
      <c r="J16" s="187">
        <v>7</v>
      </c>
      <c r="K16" s="442" t="s">
        <v>283</v>
      </c>
    </row>
    <row r="17" spans="2:26" x14ac:dyDescent="0.25">
      <c r="B17" s="6" t="s">
        <v>2</v>
      </c>
      <c r="C17" s="310" t="s">
        <v>97</v>
      </c>
      <c r="D17" s="311"/>
      <c r="E17" s="312"/>
      <c r="F17" s="310" t="s">
        <v>186</v>
      </c>
      <c r="G17" s="311"/>
      <c r="H17" s="311"/>
      <c r="I17" s="311"/>
      <c r="J17" s="311"/>
      <c r="K17" s="313"/>
      <c r="N17" s="2"/>
      <c r="O17" s="2"/>
      <c r="P17" s="2"/>
      <c r="Q17" s="2"/>
      <c r="R17" s="2"/>
      <c r="S17" s="2"/>
      <c r="T17" s="2"/>
      <c r="U17" s="2"/>
      <c r="V17" s="2"/>
      <c r="W17" s="2"/>
      <c r="X17" s="2"/>
      <c r="Y17" s="2"/>
      <c r="Z17" s="2"/>
    </row>
    <row r="18" spans="2:26" s="2" customFormat="1" ht="30" customHeight="1" thickBot="1" x14ac:dyDescent="0.3">
      <c r="B18" s="3" t="s">
        <v>1</v>
      </c>
      <c r="C18" s="290" t="s">
        <v>22</v>
      </c>
      <c r="D18" s="291"/>
      <c r="E18" s="292"/>
      <c r="F18" s="290" t="s">
        <v>187</v>
      </c>
      <c r="G18" s="291"/>
      <c r="H18" s="291"/>
      <c r="I18" s="291"/>
      <c r="J18" s="291"/>
      <c r="K18" s="293"/>
    </row>
    <row r="19" spans="2:26" ht="15" customHeight="1" x14ac:dyDescent="0.25">
      <c r="B19" s="267" t="s">
        <v>228</v>
      </c>
      <c r="C19" s="266"/>
      <c r="D19" s="266"/>
      <c r="E19" s="266"/>
      <c r="F19" s="266"/>
      <c r="G19" s="266"/>
      <c r="H19" s="266"/>
      <c r="I19" s="266"/>
      <c r="J19" s="266"/>
      <c r="K19" s="268"/>
      <c r="M19" s="2"/>
      <c r="N19" s="2"/>
      <c r="O19" s="2"/>
      <c r="P19" s="2"/>
      <c r="Q19" s="2"/>
      <c r="R19" s="2"/>
      <c r="S19" s="2"/>
      <c r="T19" s="2"/>
      <c r="U19" s="2"/>
      <c r="V19" s="2"/>
      <c r="W19" s="2"/>
      <c r="X19" s="2"/>
      <c r="Y19" s="2"/>
      <c r="Z19" s="2"/>
    </row>
    <row r="20" spans="2:26" x14ac:dyDescent="0.25">
      <c r="B20" s="254" t="s">
        <v>239</v>
      </c>
      <c r="C20" s="264"/>
      <c r="D20" s="264"/>
      <c r="E20" s="264"/>
      <c r="F20" s="264"/>
      <c r="G20" s="264"/>
      <c r="H20" s="264"/>
      <c r="I20" s="264"/>
      <c r="J20" s="264"/>
      <c r="K20" s="265"/>
      <c r="M20" s="2"/>
      <c r="N20" s="2"/>
      <c r="O20" s="2"/>
      <c r="P20" s="2"/>
      <c r="Q20" s="2"/>
      <c r="R20" s="2"/>
      <c r="S20" s="2"/>
      <c r="T20" s="2"/>
      <c r="U20" s="2"/>
      <c r="V20" s="2"/>
      <c r="W20" s="2"/>
      <c r="X20" s="2"/>
      <c r="Y20" s="2"/>
      <c r="Z20" s="2"/>
    </row>
    <row r="21" spans="2:26" x14ac:dyDescent="0.25">
      <c r="B21" s="262" t="s">
        <v>240</v>
      </c>
      <c r="C21" s="261"/>
      <c r="D21" s="261"/>
      <c r="E21" s="261"/>
      <c r="F21" s="261"/>
      <c r="G21" s="261"/>
      <c r="H21" s="261"/>
      <c r="I21" s="261"/>
      <c r="J21" s="261"/>
      <c r="K21" s="263"/>
      <c r="M21" s="2"/>
      <c r="N21" s="2"/>
      <c r="O21" s="2"/>
      <c r="P21" s="2"/>
      <c r="Q21" s="2"/>
      <c r="R21" s="2"/>
      <c r="S21" s="2"/>
      <c r="T21" s="2"/>
      <c r="U21" s="2"/>
      <c r="V21" s="2"/>
      <c r="W21" s="2"/>
      <c r="X21" s="2"/>
      <c r="Y21" s="2"/>
      <c r="Z21" s="2"/>
    </row>
    <row r="22" spans="2:26" x14ac:dyDescent="0.25">
      <c r="B22" s="254" t="s">
        <v>242</v>
      </c>
      <c r="C22" s="264"/>
      <c r="D22" s="264"/>
      <c r="E22" s="264"/>
      <c r="F22" s="264"/>
      <c r="G22" s="264"/>
      <c r="H22" s="264"/>
      <c r="I22" s="264"/>
      <c r="J22" s="264"/>
      <c r="K22" s="265"/>
      <c r="M22" s="2"/>
      <c r="N22" s="2"/>
      <c r="O22" s="2"/>
      <c r="P22" s="2"/>
      <c r="Q22" s="2"/>
      <c r="R22" s="2"/>
      <c r="S22" s="2"/>
      <c r="T22" s="2"/>
      <c r="U22" s="2"/>
      <c r="V22" s="2"/>
      <c r="W22" s="2"/>
      <c r="X22" s="2"/>
      <c r="Y22" s="2"/>
      <c r="Z22" s="2"/>
    </row>
    <row r="23" spans="2:26" x14ac:dyDescent="0.25">
      <c r="B23" s="254" t="s">
        <v>241</v>
      </c>
      <c r="C23" s="264"/>
      <c r="D23" s="264"/>
      <c r="E23" s="264"/>
      <c r="F23" s="264"/>
      <c r="G23" s="264"/>
      <c r="H23" s="264"/>
      <c r="I23" s="264"/>
      <c r="J23" s="264"/>
      <c r="K23" s="265"/>
      <c r="N23" s="2"/>
      <c r="O23" s="2"/>
    </row>
    <row r="24" spans="2:26" ht="15.75" thickBot="1" x14ac:dyDescent="0.3">
      <c r="B24" s="256"/>
      <c r="C24" s="257"/>
      <c r="D24" s="257"/>
      <c r="E24" s="257"/>
      <c r="F24" s="257"/>
      <c r="G24" s="257"/>
      <c r="H24" s="257"/>
      <c r="I24" s="257"/>
      <c r="J24" s="257"/>
      <c r="K24" s="258"/>
    </row>
    <row r="27" spans="2:26" ht="15.75" thickBot="1" x14ac:dyDescent="0.3"/>
    <row r="28" spans="2:26" x14ac:dyDescent="0.25">
      <c r="B28" s="234" t="s">
        <v>226</v>
      </c>
      <c r="C28" s="235"/>
      <c r="D28" s="235"/>
      <c r="E28" s="235"/>
      <c r="F28" s="235"/>
      <c r="G28" s="235"/>
      <c r="H28" s="235"/>
      <c r="I28" s="235"/>
      <c r="J28" s="235"/>
      <c r="K28" s="236"/>
    </row>
    <row r="29" spans="2:26" x14ac:dyDescent="0.25">
      <c r="B29" s="237"/>
      <c r="C29" s="238"/>
      <c r="D29" s="238"/>
      <c r="E29" s="238"/>
      <c r="F29" s="238"/>
      <c r="G29" s="238"/>
      <c r="H29" s="238"/>
      <c r="I29" s="238"/>
      <c r="J29" s="238"/>
      <c r="K29" s="239"/>
    </row>
    <row r="30" spans="2:26" x14ac:dyDescent="0.25">
      <c r="B30" s="237"/>
      <c r="C30" s="238"/>
      <c r="D30" s="238"/>
      <c r="E30" s="238"/>
      <c r="F30" s="238"/>
      <c r="G30" s="238"/>
      <c r="H30" s="238"/>
      <c r="I30" s="238"/>
      <c r="J30" s="238"/>
      <c r="K30" s="239"/>
    </row>
    <row r="31" spans="2:26" ht="15.75" thickBot="1" x14ac:dyDescent="0.3">
      <c r="B31" s="240"/>
      <c r="C31" s="241"/>
      <c r="D31" s="241"/>
      <c r="E31" s="241"/>
      <c r="F31" s="241"/>
      <c r="G31" s="241"/>
      <c r="H31" s="241"/>
      <c r="I31" s="241"/>
      <c r="J31" s="241"/>
      <c r="K31" s="242"/>
    </row>
    <row r="32" spans="2:26" x14ac:dyDescent="0.25">
      <c r="B32" s="243" t="s">
        <v>227</v>
      </c>
      <c r="C32" s="244"/>
      <c r="D32" s="244"/>
      <c r="E32" s="244"/>
      <c r="F32" s="244"/>
      <c r="G32" s="244"/>
      <c r="H32" s="244"/>
      <c r="I32" s="244"/>
      <c r="J32" s="244"/>
      <c r="K32" s="245"/>
    </row>
    <row r="33" spans="2:11" x14ac:dyDescent="0.25">
      <c r="B33" s="237"/>
      <c r="C33" s="238"/>
      <c r="D33" s="238"/>
      <c r="E33" s="238"/>
      <c r="F33" s="238"/>
      <c r="G33" s="238"/>
      <c r="H33" s="238"/>
      <c r="I33" s="238"/>
      <c r="J33" s="238"/>
      <c r="K33" s="239"/>
    </row>
    <row r="34" spans="2:11" x14ac:dyDescent="0.25">
      <c r="B34" s="237"/>
      <c r="C34" s="238"/>
      <c r="D34" s="238"/>
      <c r="E34" s="238"/>
      <c r="F34" s="238"/>
      <c r="G34" s="238"/>
      <c r="H34" s="238"/>
      <c r="I34" s="238"/>
      <c r="J34" s="238"/>
      <c r="K34" s="239"/>
    </row>
    <row r="35" spans="2:11" ht="15.75" thickBot="1" x14ac:dyDescent="0.3">
      <c r="B35" s="240"/>
      <c r="C35" s="241"/>
      <c r="D35" s="241"/>
      <c r="E35" s="241"/>
      <c r="F35" s="241"/>
      <c r="G35" s="241"/>
      <c r="H35" s="241"/>
      <c r="I35" s="241"/>
      <c r="J35" s="241"/>
      <c r="K35" s="242"/>
    </row>
  </sheetData>
  <mergeCells count="23">
    <mergeCell ref="F9:K9"/>
    <mergeCell ref="F10:K10"/>
    <mergeCell ref="C7:D7"/>
    <mergeCell ref="F7:H7"/>
    <mergeCell ref="I7:K7"/>
    <mergeCell ref="F8:H8"/>
    <mergeCell ref="I8:K8"/>
    <mergeCell ref="C17:E17"/>
    <mergeCell ref="C18:E18"/>
    <mergeCell ref="F18:K18"/>
    <mergeCell ref="F17:K17"/>
    <mergeCell ref="B2:K2"/>
    <mergeCell ref="C4:E4"/>
    <mergeCell ref="F4:G4"/>
    <mergeCell ref="C5:E5"/>
    <mergeCell ref="F5:G5"/>
    <mergeCell ref="H4:K4"/>
    <mergeCell ref="H5:K5"/>
    <mergeCell ref="C8:D8"/>
    <mergeCell ref="C9:E9"/>
    <mergeCell ref="C6:E6"/>
    <mergeCell ref="F6:K6"/>
    <mergeCell ref="C10:E10"/>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O33"/>
  <sheetViews>
    <sheetView topLeftCell="V1" workbookViewId="0">
      <selection activeCell="A2" sqref="A2"/>
    </sheetView>
  </sheetViews>
  <sheetFormatPr defaultRowHeight="15" x14ac:dyDescent="0.25"/>
  <cols>
    <col min="2" max="2" width="18.28515625" bestFit="1" customWidth="1"/>
    <col min="3" max="3" width="18" customWidth="1"/>
    <col min="4" max="4" width="15.5703125" customWidth="1"/>
    <col min="5" max="5" width="12.7109375" customWidth="1"/>
    <col min="6" max="6" width="17.42578125" bestFit="1" customWidth="1"/>
    <col min="7" max="7" width="17.5703125" bestFit="1" customWidth="1"/>
    <col min="8" max="8" width="18" customWidth="1"/>
    <col min="9" max="9" width="16.7109375" customWidth="1"/>
    <col min="10" max="11" width="12.7109375" customWidth="1"/>
    <col min="29" max="29" width="20.5703125" customWidth="1"/>
    <col min="30" max="30" width="16.140625" customWidth="1"/>
    <col min="31" max="31" width="12.7109375" customWidth="1"/>
    <col min="32" max="32" width="17.5703125" bestFit="1" customWidth="1"/>
    <col min="33" max="33" width="12.7109375" customWidth="1"/>
    <col min="36" max="36" width="18.28515625" bestFit="1" customWidth="1"/>
    <col min="37" max="39" width="12.7109375" customWidth="1"/>
    <col min="40" max="40" width="17.5703125" bestFit="1" customWidth="1"/>
    <col min="41" max="41" width="12.7109375" customWidth="1"/>
  </cols>
  <sheetData>
    <row r="1" spans="2:41" ht="15.75" thickBot="1" x14ac:dyDescent="0.3"/>
    <row r="2" spans="2:41" ht="19.5" thickBot="1" x14ac:dyDescent="0.35">
      <c r="B2" s="351" t="s">
        <v>124</v>
      </c>
      <c r="C2" s="352"/>
      <c r="D2" s="352"/>
      <c r="E2" s="352"/>
      <c r="F2" s="352"/>
      <c r="G2" s="352"/>
      <c r="H2" s="352"/>
      <c r="I2" s="352"/>
      <c r="J2" s="352"/>
      <c r="K2" s="353"/>
      <c r="N2" s="1" t="s">
        <v>0</v>
      </c>
      <c r="AC2" s="422" t="s">
        <v>141</v>
      </c>
      <c r="AD2" s="423"/>
      <c r="AE2" s="423"/>
      <c r="AF2" s="423"/>
      <c r="AG2" s="424"/>
      <c r="AJ2" s="422" t="s">
        <v>141</v>
      </c>
      <c r="AK2" s="423"/>
      <c r="AL2" s="423"/>
      <c r="AM2" s="423"/>
      <c r="AN2" s="423"/>
      <c r="AO2" s="424"/>
    </row>
    <row r="3" spans="2:41" ht="15.75" thickBot="1" x14ac:dyDescent="0.3"/>
    <row r="4" spans="2:41" x14ac:dyDescent="0.25">
      <c r="B4" s="25" t="s">
        <v>19</v>
      </c>
      <c r="C4" s="317">
        <v>1423</v>
      </c>
      <c r="D4" s="318"/>
      <c r="E4" s="318"/>
      <c r="F4" s="319" t="s">
        <v>18</v>
      </c>
      <c r="G4" s="320"/>
      <c r="H4" s="407">
        <v>87.9</v>
      </c>
      <c r="I4" s="425"/>
      <c r="J4" s="425"/>
      <c r="K4" s="408"/>
      <c r="O4" s="1"/>
      <c r="P4" s="1"/>
      <c r="Q4" s="1"/>
      <c r="R4" s="1"/>
      <c r="S4" s="1"/>
      <c r="T4" s="1"/>
      <c r="U4" s="1"/>
      <c r="V4" s="1"/>
      <c r="W4" s="1"/>
      <c r="X4" s="1"/>
      <c r="Y4" s="1"/>
      <c r="Z4" s="1"/>
      <c r="AA4" s="1"/>
      <c r="AC4" s="25" t="s">
        <v>19</v>
      </c>
      <c r="AD4" s="317">
        <v>1423</v>
      </c>
      <c r="AE4" s="318"/>
      <c r="AF4" s="209" t="s">
        <v>18</v>
      </c>
      <c r="AG4" s="26">
        <v>19</v>
      </c>
      <c r="AJ4" s="25" t="s">
        <v>19</v>
      </c>
      <c r="AK4" s="317">
        <v>1423</v>
      </c>
      <c r="AL4" s="318"/>
      <c r="AM4" s="318"/>
      <c r="AN4" s="209" t="s">
        <v>18</v>
      </c>
      <c r="AO4" s="26">
        <v>23.5</v>
      </c>
    </row>
    <row r="5" spans="2:41" ht="15.75" thickBot="1" x14ac:dyDescent="0.3">
      <c r="B5" s="24" t="s">
        <v>17</v>
      </c>
      <c r="C5" s="321" t="s">
        <v>33</v>
      </c>
      <c r="D5" s="322"/>
      <c r="E5" s="322"/>
      <c r="F5" s="323" t="s">
        <v>16</v>
      </c>
      <c r="G5" s="324"/>
      <c r="H5" s="382">
        <v>87.3</v>
      </c>
      <c r="I5" s="426"/>
      <c r="J5" s="426"/>
      <c r="K5" s="383"/>
      <c r="AC5" s="24" t="s">
        <v>17</v>
      </c>
      <c r="AD5" s="321" t="s">
        <v>33</v>
      </c>
      <c r="AE5" s="322"/>
      <c r="AF5" s="210" t="s">
        <v>16</v>
      </c>
      <c r="AG5" s="27" t="s">
        <v>22</v>
      </c>
      <c r="AJ5" s="24" t="s">
        <v>17</v>
      </c>
      <c r="AK5" s="321" t="s">
        <v>33</v>
      </c>
      <c r="AL5" s="322"/>
      <c r="AM5" s="322"/>
      <c r="AN5" s="210" t="s">
        <v>16</v>
      </c>
      <c r="AO5" s="27" t="s">
        <v>22</v>
      </c>
    </row>
    <row r="6" spans="2:41" ht="15.75" thickBot="1" x14ac:dyDescent="0.3">
      <c r="B6" s="23" t="s">
        <v>15</v>
      </c>
      <c r="C6" s="325" t="s">
        <v>14</v>
      </c>
      <c r="D6" s="326"/>
      <c r="E6" s="327"/>
      <c r="F6" s="325" t="s">
        <v>13</v>
      </c>
      <c r="G6" s="326"/>
      <c r="H6" s="326"/>
      <c r="I6" s="326"/>
      <c r="J6" s="326"/>
      <c r="K6" s="328"/>
      <c r="AC6" s="23" t="s">
        <v>15</v>
      </c>
      <c r="AD6" s="325" t="s">
        <v>14</v>
      </c>
      <c r="AE6" s="327"/>
      <c r="AF6" s="325" t="s">
        <v>13</v>
      </c>
      <c r="AG6" s="328"/>
      <c r="AJ6" s="23" t="s">
        <v>15</v>
      </c>
      <c r="AK6" s="325" t="s">
        <v>14</v>
      </c>
      <c r="AL6" s="326"/>
      <c r="AM6" s="327"/>
      <c r="AN6" s="325" t="s">
        <v>13</v>
      </c>
      <c r="AO6" s="328"/>
    </row>
    <row r="7" spans="2:41" x14ac:dyDescent="0.25">
      <c r="B7" s="12" t="s">
        <v>4</v>
      </c>
      <c r="C7" s="337">
        <v>68.2</v>
      </c>
      <c r="D7" s="340"/>
      <c r="E7" s="221">
        <v>19.7</v>
      </c>
      <c r="F7" s="337">
        <v>83.4</v>
      </c>
      <c r="G7" s="338"/>
      <c r="H7" s="340"/>
      <c r="I7" s="359">
        <v>3.9</v>
      </c>
      <c r="J7" s="338"/>
      <c r="K7" s="360"/>
      <c r="AC7" s="12" t="s">
        <v>4</v>
      </c>
      <c r="AD7" s="53">
        <v>15.9</v>
      </c>
      <c r="AE7" s="56">
        <v>3.1</v>
      </c>
      <c r="AF7" s="38"/>
      <c r="AG7" s="20"/>
      <c r="AJ7" s="12" t="s">
        <v>4</v>
      </c>
      <c r="AK7" s="337">
        <v>20.9</v>
      </c>
      <c r="AL7" s="340"/>
      <c r="AM7" s="40">
        <v>2.6</v>
      </c>
      <c r="AN7" s="38"/>
      <c r="AO7" s="20"/>
    </row>
    <row r="8" spans="2:41" ht="15" customHeight="1" x14ac:dyDescent="0.25">
      <c r="B8" s="8" t="s">
        <v>12</v>
      </c>
      <c r="C8" s="310" t="s">
        <v>11</v>
      </c>
      <c r="D8" s="312"/>
      <c r="E8" s="222" t="s">
        <v>10</v>
      </c>
      <c r="F8" s="310" t="s">
        <v>11</v>
      </c>
      <c r="G8" s="311"/>
      <c r="H8" s="312"/>
      <c r="I8" s="402" t="s">
        <v>10</v>
      </c>
      <c r="J8" s="406"/>
      <c r="K8" s="387"/>
      <c r="AC8" s="8" t="s">
        <v>12</v>
      </c>
      <c r="AD8" s="58" t="s">
        <v>10</v>
      </c>
      <c r="AE8" s="61" t="s">
        <v>11</v>
      </c>
      <c r="AF8" s="41"/>
      <c r="AG8" s="47"/>
      <c r="AJ8" s="8" t="s">
        <v>12</v>
      </c>
      <c r="AK8" s="310" t="s">
        <v>10</v>
      </c>
      <c r="AL8" s="312"/>
      <c r="AM8" s="44" t="s">
        <v>11</v>
      </c>
      <c r="AN8" s="41"/>
      <c r="AO8" s="47"/>
    </row>
    <row r="9" spans="2:41" x14ac:dyDescent="0.25">
      <c r="B9" s="8" t="s">
        <v>9</v>
      </c>
      <c r="C9" s="310" t="s">
        <v>37</v>
      </c>
      <c r="D9" s="311"/>
      <c r="E9" s="336"/>
      <c r="F9" s="310" t="s">
        <v>37</v>
      </c>
      <c r="G9" s="311"/>
      <c r="H9" s="311"/>
      <c r="I9" s="311"/>
      <c r="J9" s="311"/>
      <c r="K9" s="313"/>
      <c r="AC9" s="8" t="s">
        <v>9</v>
      </c>
      <c r="AD9" s="367" t="s">
        <v>37</v>
      </c>
      <c r="AE9" s="403"/>
      <c r="AF9" s="41"/>
      <c r="AG9" s="4"/>
      <c r="AJ9" s="8" t="s">
        <v>9</v>
      </c>
      <c r="AK9" s="310" t="s">
        <v>37</v>
      </c>
      <c r="AL9" s="311"/>
      <c r="AM9" s="336"/>
      <c r="AN9" s="41"/>
      <c r="AO9" s="4"/>
    </row>
    <row r="10" spans="2:41" ht="15.75" thickBot="1" x14ac:dyDescent="0.3">
      <c r="B10" s="16" t="s">
        <v>8</v>
      </c>
      <c r="C10" s="329" t="s">
        <v>7</v>
      </c>
      <c r="D10" s="330"/>
      <c r="E10" s="331"/>
      <c r="F10" s="329" t="s">
        <v>7</v>
      </c>
      <c r="G10" s="330"/>
      <c r="H10" s="330"/>
      <c r="I10" s="330"/>
      <c r="J10" s="330"/>
      <c r="K10" s="358"/>
      <c r="AC10" s="16" t="s">
        <v>8</v>
      </c>
      <c r="AD10" s="329" t="s">
        <v>7</v>
      </c>
      <c r="AE10" s="331"/>
      <c r="AF10" s="45"/>
      <c r="AG10" s="48"/>
      <c r="AJ10" s="16" t="s">
        <v>8</v>
      </c>
      <c r="AK10" s="329" t="s">
        <v>7</v>
      </c>
      <c r="AL10" s="330"/>
      <c r="AM10" s="331"/>
      <c r="AN10" s="45"/>
      <c r="AO10" s="48"/>
    </row>
    <row r="11" spans="2:41" x14ac:dyDescent="0.25">
      <c r="B11" s="12" t="s">
        <v>4</v>
      </c>
      <c r="C11" s="22">
        <v>79.7</v>
      </c>
      <c r="D11" s="21">
        <v>5.5</v>
      </c>
      <c r="E11" s="21">
        <v>2.7</v>
      </c>
      <c r="F11" s="53">
        <v>25</v>
      </c>
      <c r="G11" s="220">
        <v>24.7</v>
      </c>
      <c r="H11" s="55">
        <v>20.6</v>
      </c>
      <c r="I11" s="55">
        <v>7.4</v>
      </c>
      <c r="J11" s="224">
        <v>7.1</v>
      </c>
      <c r="K11" s="57">
        <v>2.5</v>
      </c>
      <c r="AC11" s="12" t="s">
        <v>4</v>
      </c>
      <c r="AD11" s="22">
        <v>17.100000000000001</v>
      </c>
      <c r="AE11" s="21">
        <v>1.9</v>
      </c>
      <c r="AF11" s="22"/>
      <c r="AG11" s="20"/>
      <c r="AJ11" s="12" t="s">
        <v>4</v>
      </c>
      <c r="AK11" s="22">
        <v>20.9</v>
      </c>
      <c r="AL11" s="21">
        <v>2</v>
      </c>
      <c r="AM11" s="21">
        <v>0.6</v>
      </c>
      <c r="AN11" s="22"/>
      <c r="AO11" s="20"/>
    </row>
    <row r="12" spans="2:41" s="2" customFormat="1" x14ac:dyDescent="0.25">
      <c r="B12" s="77" t="s">
        <v>6</v>
      </c>
      <c r="C12" s="58">
        <v>107</v>
      </c>
      <c r="D12" s="60">
        <v>127</v>
      </c>
      <c r="E12" s="60">
        <v>157</v>
      </c>
      <c r="F12" s="58">
        <v>127</v>
      </c>
      <c r="G12" s="216">
        <v>157</v>
      </c>
      <c r="H12" s="60">
        <v>187</v>
      </c>
      <c r="I12" s="65">
        <v>137</v>
      </c>
      <c r="J12" s="214">
        <v>16</v>
      </c>
      <c r="K12" s="62">
        <v>107</v>
      </c>
      <c r="AC12" s="77" t="s">
        <v>6</v>
      </c>
      <c r="AD12" s="58">
        <v>107</v>
      </c>
      <c r="AE12" s="60">
        <v>227</v>
      </c>
      <c r="AF12" s="58"/>
      <c r="AG12" s="62"/>
      <c r="AJ12" s="77" t="s">
        <v>6</v>
      </c>
      <c r="AK12" s="58">
        <v>106</v>
      </c>
      <c r="AL12" s="60">
        <v>246</v>
      </c>
      <c r="AM12" s="60">
        <v>257</v>
      </c>
      <c r="AN12" s="58"/>
      <c r="AO12" s="62"/>
    </row>
    <row r="13" spans="2:41" s="2" customFormat="1" ht="60" x14ac:dyDescent="0.25">
      <c r="B13" s="70" t="s">
        <v>21</v>
      </c>
      <c r="C13" s="63" t="s">
        <v>192</v>
      </c>
      <c r="D13" s="65" t="s">
        <v>41</v>
      </c>
      <c r="E13" s="60" t="s">
        <v>65</v>
      </c>
      <c r="F13" s="63" t="s">
        <v>181</v>
      </c>
      <c r="G13" s="216" t="s">
        <v>188</v>
      </c>
      <c r="H13" s="65" t="s">
        <v>184</v>
      </c>
      <c r="I13" s="65" t="s">
        <v>183</v>
      </c>
      <c r="J13" s="214" t="s">
        <v>75</v>
      </c>
      <c r="K13" s="111" t="s">
        <v>180</v>
      </c>
      <c r="N13" s="79"/>
      <c r="O13" s="79"/>
      <c r="Q13" s="79"/>
      <c r="AC13" s="70" t="s">
        <v>21</v>
      </c>
      <c r="AD13" s="63" t="s">
        <v>118</v>
      </c>
      <c r="AE13" s="60" t="s">
        <v>102</v>
      </c>
      <c r="AF13" s="63"/>
      <c r="AG13" s="62"/>
      <c r="AJ13" s="70" t="s">
        <v>21</v>
      </c>
      <c r="AK13" s="63" t="s">
        <v>90</v>
      </c>
      <c r="AL13" s="65" t="s">
        <v>102</v>
      </c>
      <c r="AM13" s="60" t="s">
        <v>102</v>
      </c>
      <c r="AN13" s="63"/>
      <c r="AO13" s="62"/>
    </row>
    <row r="14" spans="2:41" s="2" customFormat="1" ht="45.75" thickBot="1" x14ac:dyDescent="0.3">
      <c r="B14" s="98" t="s">
        <v>5</v>
      </c>
      <c r="C14" s="72" t="s">
        <v>193</v>
      </c>
      <c r="D14" s="51">
        <v>26.4</v>
      </c>
      <c r="E14" s="51">
        <v>30.6</v>
      </c>
      <c r="F14" s="72" t="s">
        <v>182</v>
      </c>
      <c r="G14" s="226" t="s">
        <v>189</v>
      </c>
      <c r="H14" s="71" t="s">
        <v>185</v>
      </c>
      <c r="I14" s="71">
        <v>28.3</v>
      </c>
      <c r="J14" s="211">
        <v>28.2</v>
      </c>
      <c r="K14" s="130">
        <v>19.600000000000001</v>
      </c>
      <c r="N14" s="79"/>
      <c r="O14" s="79"/>
      <c r="Q14" s="79"/>
      <c r="R14" s="79"/>
      <c r="S14" s="79"/>
      <c r="T14" s="79"/>
      <c r="U14" s="79"/>
      <c r="V14" s="79"/>
      <c r="W14" s="79"/>
      <c r="X14" s="79"/>
      <c r="Y14" s="79"/>
      <c r="Z14" s="79"/>
      <c r="AA14" s="79"/>
      <c r="AC14" s="98" t="s">
        <v>5</v>
      </c>
      <c r="AD14" s="72" t="s">
        <v>119</v>
      </c>
      <c r="AE14" s="51">
        <v>25.3</v>
      </c>
      <c r="AF14" s="49"/>
      <c r="AG14" s="52"/>
      <c r="AJ14" s="98" t="s">
        <v>5</v>
      </c>
      <c r="AK14" s="49">
        <v>23.9</v>
      </c>
      <c r="AL14" s="51">
        <v>28.2</v>
      </c>
      <c r="AM14" s="51">
        <v>30.2</v>
      </c>
      <c r="AN14" s="49"/>
      <c r="AO14" s="52"/>
    </row>
    <row r="15" spans="2:41" s="2" customFormat="1" x14ac:dyDescent="0.25">
      <c r="B15" s="102" t="s">
        <v>4</v>
      </c>
      <c r="C15" s="66">
        <v>43.4</v>
      </c>
      <c r="D15" s="68">
        <v>24.1</v>
      </c>
      <c r="E15" s="68">
        <v>20.399999999999999</v>
      </c>
      <c r="F15" s="66">
        <v>21.6</v>
      </c>
      <c r="G15" s="68">
        <v>20.6</v>
      </c>
      <c r="H15" s="131">
        <v>12.9</v>
      </c>
      <c r="I15" s="131">
        <v>10.7</v>
      </c>
      <c r="J15" s="131">
        <v>9.6</v>
      </c>
      <c r="K15" s="69">
        <v>11.9</v>
      </c>
      <c r="AC15" s="102" t="s">
        <v>4</v>
      </c>
      <c r="AD15" s="66">
        <v>17.100000000000001</v>
      </c>
      <c r="AE15" s="68">
        <v>1.9</v>
      </c>
      <c r="AF15" s="66"/>
      <c r="AG15" s="69"/>
      <c r="AJ15" s="102" t="s">
        <v>4</v>
      </c>
      <c r="AK15" s="66">
        <v>21.1</v>
      </c>
      <c r="AL15" s="68">
        <v>1.9</v>
      </c>
      <c r="AM15" s="68">
        <v>0.5</v>
      </c>
      <c r="AN15" s="66"/>
      <c r="AO15" s="69"/>
    </row>
    <row r="16" spans="2:41" s="2" customFormat="1" ht="60" x14ac:dyDescent="0.25">
      <c r="B16" s="77" t="s">
        <v>3</v>
      </c>
      <c r="C16" s="58">
        <v>9</v>
      </c>
      <c r="D16" s="60">
        <v>8</v>
      </c>
      <c r="E16" s="65" t="s">
        <v>194</v>
      </c>
      <c r="F16" s="58">
        <v>13</v>
      </c>
      <c r="G16" s="60">
        <v>9</v>
      </c>
      <c r="H16" s="216">
        <v>15</v>
      </c>
      <c r="I16" s="216">
        <v>16</v>
      </c>
      <c r="J16" s="216">
        <v>7</v>
      </c>
      <c r="K16" s="111" t="s">
        <v>190</v>
      </c>
      <c r="AC16" s="77" t="s">
        <v>3</v>
      </c>
      <c r="AD16" s="58">
        <v>8</v>
      </c>
      <c r="AE16" s="60">
        <v>15</v>
      </c>
      <c r="AF16" s="58"/>
      <c r="AG16" s="62"/>
      <c r="AJ16" s="77" t="s">
        <v>3</v>
      </c>
      <c r="AK16" s="58">
        <v>8</v>
      </c>
      <c r="AL16" s="60">
        <v>15</v>
      </c>
      <c r="AM16" s="60">
        <v>16</v>
      </c>
      <c r="AN16" s="58"/>
      <c r="AO16" s="62"/>
    </row>
    <row r="17" spans="2:41" x14ac:dyDescent="0.25">
      <c r="B17" s="6" t="s">
        <v>2</v>
      </c>
      <c r="C17" s="310" t="s">
        <v>97</v>
      </c>
      <c r="D17" s="311"/>
      <c r="E17" s="312"/>
      <c r="F17" s="310" t="s">
        <v>186</v>
      </c>
      <c r="G17" s="311"/>
      <c r="H17" s="311"/>
      <c r="I17" s="311"/>
      <c r="J17" s="311"/>
      <c r="K17" s="313"/>
      <c r="M17" s="2"/>
      <c r="O17" s="2"/>
      <c r="P17" s="2"/>
      <c r="Q17" s="2"/>
      <c r="R17" s="2"/>
      <c r="S17" s="2"/>
      <c r="T17" s="2"/>
      <c r="U17" s="2"/>
      <c r="V17" s="2"/>
      <c r="W17" s="2"/>
      <c r="X17" s="2"/>
      <c r="Y17" s="2"/>
      <c r="Z17" s="2"/>
      <c r="AA17" s="2"/>
      <c r="AC17" s="6" t="s">
        <v>2</v>
      </c>
      <c r="AD17" s="310" t="s">
        <v>22</v>
      </c>
      <c r="AE17" s="312"/>
      <c r="AF17" s="310"/>
      <c r="AG17" s="313"/>
      <c r="AJ17" s="6" t="s">
        <v>2</v>
      </c>
      <c r="AK17" s="310" t="s">
        <v>120</v>
      </c>
      <c r="AL17" s="311"/>
      <c r="AM17" s="312"/>
      <c r="AN17" s="310"/>
      <c r="AO17" s="313"/>
    </row>
    <row r="18" spans="2:41" s="2" customFormat="1" ht="30" customHeight="1" thickBot="1" x14ac:dyDescent="0.3">
      <c r="B18" s="3" t="s">
        <v>1</v>
      </c>
      <c r="C18" s="290" t="s">
        <v>22</v>
      </c>
      <c r="D18" s="291"/>
      <c r="E18" s="292"/>
      <c r="F18" s="290" t="s">
        <v>187</v>
      </c>
      <c r="G18" s="291"/>
      <c r="H18" s="291"/>
      <c r="I18" s="291"/>
      <c r="J18" s="291"/>
      <c r="K18" s="293"/>
      <c r="AC18" s="3" t="s">
        <v>1</v>
      </c>
      <c r="AD18" s="290" t="s">
        <v>22</v>
      </c>
      <c r="AE18" s="292"/>
      <c r="AF18" s="290"/>
      <c r="AG18" s="293"/>
      <c r="AJ18" s="3" t="s">
        <v>1</v>
      </c>
      <c r="AK18" s="290" t="s">
        <v>22</v>
      </c>
      <c r="AL18" s="291"/>
      <c r="AM18" s="292"/>
      <c r="AN18" s="290"/>
      <c r="AO18" s="293"/>
    </row>
    <row r="19" spans="2:41" x14ac:dyDescent="0.25">
      <c r="B19" s="294" t="s">
        <v>191</v>
      </c>
      <c r="C19" s="295"/>
      <c r="D19" s="295"/>
      <c r="E19" s="295"/>
      <c r="F19" s="295"/>
      <c r="G19" s="295"/>
      <c r="H19" s="295"/>
      <c r="I19" s="295"/>
      <c r="J19" s="295"/>
      <c r="K19" s="296"/>
      <c r="M19" s="2"/>
      <c r="N19" s="2"/>
      <c r="O19" s="2"/>
      <c r="P19" s="2"/>
      <c r="Q19" s="2"/>
      <c r="R19" s="2"/>
      <c r="S19" s="2"/>
      <c r="T19" s="2"/>
      <c r="U19" s="2"/>
      <c r="V19" s="2"/>
      <c r="W19" s="2"/>
      <c r="X19" s="2"/>
      <c r="Y19" s="2"/>
      <c r="Z19" s="2"/>
      <c r="AA19" s="2"/>
      <c r="AC19" s="294" t="s">
        <v>142</v>
      </c>
      <c r="AD19" s="295"/>
      <c r="AE19" s="295"/>
      <c r="AF19" s="295"/>
      <c r="AG19" s="296"/>
      <c r="AJ19" s="294" t="s">
        <v>142</v>
      </c>
      <c r="AK19" s="295"/>
      <c r="AL19" s="295"/>
      <c r="AM19" s="295"/>
      <c r="AN19" s="295"/>
      <c r="AO19" s="296"/>
    </row>
    <row r="20" spans="2:41" ht="15.75" thickBot="1" x14ac:dyDescent="0.3">
      <c r="B20" s="297"/>
      <c r="C20" s="298"/>
      <c r="D20" s="298"/>
      <c r="E20" s="298"/>
      <c r="F20" s="298"/>
      <c r="G20" s="298"/>
      <c r="H20" s="298"/>
      <c r="I20" s="298"/>
      <c r="J20" s="298"/>
      <c r="K20" s="299"/>
      <c r="M20" s="2"/>
      <c r="N20" s="2"/>
      <c r="O20" s="2"/>
      <c r="P20" s="2"/>
      <c r="Q20" s="2"/>
      <c r="R20" s="2"/>
      <c r="S20" s="2"/>
      <c r="T20" s="2"/>
      <c r="U20" s="2"/>
      <c r="V20" s="2"/>
      <c r="W20" s="2"/>
      <c r="X20" s="2"/>
      <c r="Y20" s="2"/>
      <c r="Z20" s="2"/>
      <c r="AA20" s="2"/>
      <c r="AC20" s="297"/>
      <c r="AD20" s="298"/>
      <c r="AE20" s="298"/>
      <c r="AF20" s="298"/>
      <c r="AG20" s="299"/>
      <c r="AJ20" s="297"/>
      <c r="AK20" s="298"/>
      <c r="AL20" s="298"/>
      <c r="AM20" s="298"/>
      <c r="AN20" s="298"/>
      <c r="AO20" s="299"/>
    </row>
    <row r="21" spans="2:41" x14ac:dyDescent="0.25">
      <c r="B21" s="33"/>
      <c r="C21" s="33"/>
      <c r="D21" s="33"/>
      <c r="E21" s="33"/>
      <c r="F21" s="33"/>
      <c r="G21" s="33"/>
      <c r="H21" s="33"/>
      <c r="I21" s="33"/>
      <c r="J21" s="33"/>
      <c r="K21" s="33"/>
      <c r="M21" s="2"/>
      <c r="N21" s="2"/>
      <c r="O21" s="2"/>
      <c r="P21" s="2"/>
      <c r="Q21" s="2"/>
      <c r="R21" s="2"/>
      <c r="S21" s="2"/>
      <c r="T21" s="2"/>
      <c r="U21" s="2"/>
      <c r="V21" s="2"/>
      <c r="W21" s="2"/>
      <c r="X21" s="2"/>
      <c r="Y21" s="2"/>
      <c r="Z21" s="2"/>
      <c r="AA21" s="2"/>
      <c r="AC21" s="33"/>
      <c r="AD21" s="33"/>
      <c r="AE21" s="33"/>
      <c r="AF21" s="33"/>
      <c r="AG21" s="33"/>
      <c r="AJ21" s="33"/>
      <c r="AK21" s="33"/>
      <c r="AL21" s="33"/>
      <c r="AM21" s="33"/>
      <c r="AN21" s="33"/>
      <c r="AO21" s="33"/>
    </row>
    <row r="22" spans="2:41" ht="15.75" thickBot="1" x14ac:dyDescent="0.3">
      <c r="M22" s="2"/>
      <c r="N22" s="2"/>
      <c r="O22" s="2"/>
      <c r="P22" s="2"/>
      <c r="Q22" s="2"/>
      <c r="R22" s="2"/>
      <c r="S22" s="2"/>
      <c r="T22" s="2"/>
      <c r="U22" s="2"/>
      <c r="V22" s="2"/>
      <c r="W22" s="2"/>
      <c r="X22" s="2"/>
      <c r="Y22" s="2"/>
      <c r="Z22" s="2"/>
      <c r="AA22" s="2"/>
    </row>
    <row r="23" spans="2:41" x14ac:dyDescent="0.25">
      <c r="B23" s="341" t="s">
        <v>179</v>
      </c>
      <c r="C23" s="370"/>
      <c r="D23" s="370"/>
      <c r="E23" s="370"/>
      <c r="F23" s="370"/>
      <c r="G23" s="370"/>
      <c r="H23" s="370"/>
      <c r="I23" s="370"/>
      <c r="J23" s="370"/>
      <c r="K23" s="371"/>
      <c r="O23" s="2"/>
      <c r="P23" s="2"/>
      <c r="AC23" s="309" t="s">
        <v>28</v>
      </c>
      <c r="AD23" s="301"/>
      <c r="AE23" s="301"/>
      <c r="AF23" s="301"/>
      <c r="AG23" s="302"/>
      <c r="AJ23" s="309" t="s">
        <v>28</v>
      </c>
      <c r="AK23" s="301"/>
      <c r="AL23" s="301"/>
      <c r="AM23" s="301"/>
      <c r="AN23" s="301"/>
      <c r="AO23" s="302"/>
    </row>
    <row r="24" spans="2:41" x14ac:dyDescent="0.25">
      <c r="B24" s="372"/>
      <c r="C24" s="373"/>
      <c r="D24" s="373"/>
      <c r="E24" s="373"/>
      <c r="F24" s="373"/>
      <c r="G24" s="373"/>
      <c r="H24" s="373"/>
      <c r="I24" s="373"/>
      <c r="J24" s="373"/>
      <c r="K24" s="374"/>
      <c r="AC24" s="303"/>
      <c r="AD24" s="304"/>
      <c r="AE24" s="304"/>
      <c r="AF24" s="304"/>
      <c r="AG24" s="305"/>
      <c r="AJ24" s="303"/>
      <c r="AK24" s="304"/>
      <c r="AL24" s="304"/>
      <c r="AM24" s="304"/>
      <c r="AN24" s="304"/>
      <c r="AO24" s="305"/>
    </row>
    <row r="25" spans="2:41" ht="15.75" thickBot="1" x14ac:dyDescent="0.3">
      <c r="B25" s="375"/>
      <c r="C25" s="376"/>
      <c r="D25" s="376"/>
      <c r="E25" s="376"/>
      <c r="F25" s="376"/>
      <c r="G25" s="376"/>
      <c r="H25" s="376"/>
      <c r="I25" s="376"/>
      <c r="J25" s="376"/>
      <c r="K25" s="377"/>
      <c r="AC25" s="306"/>
      <c r="AD25" s="307"/>
      <c r="AE25" s="307"/>
      <c r="AF25" s="307"/>
      <c r="AG25" s="308"/>
      <c r="AJ25" s="306"/>
      <c r="AK25" s="307"/>
      <c r="AL25" s="307"/>
      <c r="AM25" s="307"/>
      <c r="AN25" s="307"/>
      <c r="AO25" s="308"/>
    </row>
    <row r="26" spans="2:41" x14ac:dyDescent="0.25">
      <c r="B26" s="341" t="s">
        <v>158</v>
      </c>
      <c r="C26" s="342"/>
      <c r="D26" s="342"/>
      <c r="E26" s="342"/>
      <c r="F26" s="342"/>
      <c r="G26" s="342"/>
      <c r="H26" s="342"/>
      <c r="I26" s="342"/>
      <c r="J26" s="342"/>
      <c r="K26" s="343"/>
      <c r="AC26" s="309" t="s">
        <v>27</v>
      </c>
      <c r="AD26" s="301"/>
      <c r="AE26" s="301"/>
      <c r="AF26" s="301"/>
      <c r="AG26" s="302"/>
      <c r="AJ26" s="309" t="s">
        <v>27</v>
      </c>
      <c r="AK26" s="301"/>
      <c r="AL26" s="301"/>
      <c r="AM26" s="301"/>
      <c r="AN26" s="301"/>
      <c r="AO26" s="302"/>
    </row>
    <row r="27" spans="2:41" x14ac:dyDescent="0.25">
      <c r="B27" s="344"/>
      <c r="C27" s="345"/>
      <c r="D27" s="345"/>
      <c r="E27" s="345"/>
      <c r="F27" s="345"/>
      <c r="G27" s="345"/>
      <c r="H27" s="345"/>
      <c r="I27" s="345"/>
      <c r="J27" s="345"/>
      <c r="K27" s="346"/>
      <c r="AC27" s="303"/>
      <c r="AD27" s="304"/>
      <c r="AE27" s="304"/>
      <c r="AF27" s="304"/>
      <c r="AG27" s="305"/>
      <c r="AJ27" s="303"/>
      <c r="AK27" s="304"/>
      <c r="AL27" s="304"/>
      <c r="AM27" s="304"/>
      <c r="AN27" s="304"/>
      <c r="AO27" s="305"/>
    </row>
    <row r="28" spans="2:41" ht="15.75" thickBot="1" x14ac:dyDescent="0.3">
      <c r="B28" s="347"/>
      <c r="C28" s="348"/>
      <c r="D28" s="348"/>
      <c r="E28" s="348"/>
      <c r="F28" s="348"/>
      <c r="G28" s="348"/>
      <c r="H28" s="348"/>
      <c r="I28" s="348"/>
      <c r="J28" s="348"/>
      <c r="K28" s="349"/>
      <c r="AC28" s="306"/>
      <c r="AD28" s="307"/>
      <c r="AE28" s="307"/>
      <c r="AF28" s="307"/>
      <c r="AG28" s="308"/>
      <c r="AJ28" s="306"/>
      <c r="AK28" s="307"/>
      <c r="AL28" s="307"/>
      <c r="AM28" s="307"/>
      <c r="AN28" s="307"/>
      <c r="AO28" s="308"/>
    </row>
    <row r="30" spans="2:41" x14ac:dyDescent="0.25">
      <c r="B30" t="s">
        <v>34</v>
      </c>
    </row>
    <row r="31" spans="2:41" x14ac:dyDescent="0.25">
      <c r="B31" t="s">
        <v>35</v>
      </c>
    </row>
    <row r="32" spans="2:41" x14ac:dyDescent="0.25">
      <c r="B32" s="2"/>
    </row>
    <row r="33" spans="2:2" x14ac:dyDescent="0.25">
      <c r="B33" s="2"/>
    </row>
  </sheetData>
  <mergeCells count="56">
    <mergeCell ref="B26:K28"/>
    <mergeCell ref="AC26:AG28"/>
    <mergeCell ref="AJ26:AO28"/>
    <mergeCell ref="B19:K20"/>
    <mergeCell ref="AC19:AG20"/>
    <mergeCell ref="AJ19:AO20"/>
    <mergeCell ref="B23:K25"/>
    <mergeCell ref="AC23:AG25"/>
    <mergeCell ref="AJ23:AO25"/>
    <mergeCell ref="AN18:AO18"/>
    <mergeCell ref="C17:E17"/>
    <mergeCell ref="F17:K17"/>
    <mergeCell ref="AD17:AE17"/>
    <mergeCell ref="AF17:AG17"/>
    <mergeCell ref="AK17:AM17"/>
    <mergeCell ref="AN17:AO17"/>
    <mergeCell ref="C18:E18"/>
    <mergeCell ref="F18:K18"/>
    <mergeCell ref="AD18:AE18"/>
    <mergeCell ref="AF18:AG18"/>
    <mergeCell ref="AK18:AM18"/>
    <mergeCell ref="C9:E9"/>
    <mergeCell ref="F9:K9"/>
    <mergeCell ref="AD9:AE9"/>
    <mergeCell ref="AK9:AM9"/>
    <mergeCell ref="C10:E10"/>
    <mergeCell ref="F10:K10"/>
    <mergeCell ref="AD10:AE10"/>
    <mergeCell ref="AK10:AM10"/>
    <mergeCell ref="AN6:AO6"/>
    <mergeCell ref="C7:D7"/>
    <mergeCell ref="F7:H7"/>
    <mergeCell ref="I7:K7"/>
    <mergeCell ref="AK7:AL7"/>
    <mergeCell ref="C8:D8"/>
    <mergeCell ref="F8:H8"/>
    <mergeCell ref="I8:K8"/>
    <mergeCell ref="AK8:AL8"/>
    <mergeCell ref="C5:E5"/>
    <mergeCell ref="F5:G5"/>
    <mergeCell ref="H5:K5"/>
    <mergeCell ref="AD5:AE5"/>
    <mergeCell ref="AK5:AM5"/>
    <mergeCell ref="C6:E6"/>
    <mergeCell ref="F6:K6"/>
    <mergeCell ref="AD6:AE6"/>
    <mergeCell ref="AF6:AG6"/>
    <mergeCell ref="AK6:AM6"/>
    <mergeCell ref="B2:K2"/>
    <mergeCell ref="AC2:AG2"/>
    <mergeCell ref="AJ2:AO2"/>
    <mergeCell ref="C4:E4"/>
    <mergeCell ref="F4:G4"/>
    <mergeCell ref="H4:K4"/>
    <mergeCell ref="AD4:AE4"/>
    <mergeCell ref="AK4:AM4"/>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4"/>
  <sheetViews>
    <sheetView zoomScale="80" zoomScaleNormal="80" workbookViewId="0">
      <selection activeCell="B28" sqref="B28"/>
    </sheetView>
  </sheetViews>
  <sheetFormatPr defaultRowHeight="15" x14ac:dyDescent="0.25"/>
  <cols>
    <col min="2" max="2" width="20.5703125" customWidth="1"/>
    <col min="3" max="5" width="12.7109375" customWidth="1"/>
    <col min="6" max="6" width="17.5703125" customWidth="1"/>
    <col min="7" max="8" width="12.7109375" customWidth="1"/>
    <col min="10" max="11" width="11.28515625" bestFit="1" customWidth="1"/>
    <col min="12" max="12" width="11" bestFit="1" customWidth="1"/>
    <col min="16" max="18" width="9.140625" customWidth="1"/>
  </cols>
  <sheetData>
    <row r="1" spans="2:12" ht="15.75" thickBot="1" x14ac:dyDescent="0.3">
      <c r="B1" s="129"/>
      <c r="C1" s="129"/>
      <c r="D1" s="129"/>
      <c r="E1" s="129"/>
      <c r="F1" s="129"/>
      <c r="G1" s="129"/>
      <c r="H1" s="129"/>
    </row>
    <row r="2" spans="2:12" ht="19.5" thickBot="1" x14ac:dyDescent="0.35">
      <c r="B2" s="439" t="s">
        <v>255</v>
      </c>
      <c r="C2" s="440"/>
      <c r="D2" s="440"/>
      <c r="E2" s="440"/>
      <c r="F2" s="440"/>
      <c r="G2" s="440"/>
      <c r="H2" s="441"/>
      <c r="J2" s="1" t="s">
        <v>0</v>
      </c>
    </row>
    <row r="3" spans="2:12" ht="15.75" thickBot="1" x14ac:dyDescent="0.3"/>
    <row r="4" spans="2:12" x14ac:dyDescent="0.25">
      <c r="B4" s="25" t="s">
        <v>19</v>
      </c>
      <c r="C4" s="317">
        <v>1433</v>
      </c>
      <c r="D4" s="318"/>
      <c r="E4" s="318"/>
      <c r="F4" s="319" t="s">
        <v>18</v>
      </c>
      <c r="G4" s="320"/>
      <c r="H4" s="160">
        <v>34.9</v>
      </c>
    </row>
    <row r="5" spans="2:12" ht="15.75" thickBot="1" x14ac:dyDescent="0.3">
      <c r="B5" s="24" t="s">
        <v>17</v>
      </c>
      <c r="C5" s="321" t="s">
        <v>33</v>
      </c>
      <c r="D5" s="322"/>
      <c r="E5" s="322"/>
      <c r="F5" s="323" t="s">
        <v>16</v>
      </c>
      <c r="G5" s="324"/>
      <c r="H5" s="164">
        <v>35.1</v>
      </c>
    </row>
    <row r="6" spans="2:12" ht="15.75" thickBot="1" x14ac:dyDescent="0.3">
      <c r="B6" s="23" t="s">
        <v>15</v>
      </c>
      <c r="C6" s="325" t="s">
        <v>14</v>
      </c>
      <c r="D6" s="326"/>
      <c r="E6" s="327"/>
      <c r="F6" s="443" t="s">
        <v>13</v>
      </c>
      <c r="G6" s="444"/>
      <c r="H6" s="445"/>
    </row>
    <row r="7" spans="2:12" x14ac:dyDescent="0.25">
      <c r="B7" s="12" t="s">
        <v>4</v>
      </c>
      <c r="C7" s="337">
        <v>32.1</v>
      </c>
      <c r="D7" s="340"/>
      <c r="E7" s="40">
        <v>2.8</v>
      </c>
      <c r="F7" s="337">
        <v>28.9</v>
      </c>
      <c r="G7" s="340"/>
      <c r="H7" s="20">
        <v>6.2</v>
      </c>
    </row>
    <row r="8" spans="2:12" ht="15" customHeight="1" x14ac:dyDescent="0.25">
      <c r="B8" s="8" t="s">
        <v>12</v>
      </c>
      <c r="C8" s="310" t="s">
        <v>11</v>
      </c>
      <c r="D8" s="312"/>
      <c r="E8" s="44" t="s">
        <v>10</v>
      </c>
      <c r="F8" s="310" t="s">
        <v>11</v>
      </c>
      <c r="G8" s="312"/>
      <c r="H8" s="4" t="s">
        <v>10</v>
      </c>
    </row>
    <row r="9" spans="2:12" x14ac:dyDescent="0.25">
      <c r="B9" s="8" t="s">
        <v>9</v>
      </c>
      <c r="C9" s="310" t="s">
        <v>37</v>
      </c>
      <c r="D9" s="311"/>
      <c r="E9" s="336"/>
      <c r="F9" s="310" t="s">
        <v>37</v>
      </c>
      <c r="G9" s="311"/>
      <c r="H9" s="313"/>
    </row>
    <row r="10" spans="2:12" ht="15.75" thickBot="1" x14ac:dyDescent="0.3">
      <c r="B10" s="16" t="s">
        <v>8</v>
      </c>
      <c r="C10" s="329" t="s">
        <v>7</v>
      </c>
      <c r="D10" s="330"/>
      <c r="E10" s="331"/>
      <c r="F10" s="329" t="s">
        <v>7</v>
      </c>
      <c r="G10" s="330"/>
      <c r="H10" s="358"/>
    </row>
    <row r="11" spans="2:12" x14ac:dyDescent="0.25">
      <c r="B11" s="12" t="s">
        <v>4</v>
      </c>
      <c r="C11" s="337">
        <v>32.5</v>
      </c>
      <c r="D11" s="340"/>
      <c r="E11" s="21">
        <v>2.4</v>
      </c>
      <c r="F11" s="337">
        <v>21.8</v>
      </c>
      <c r="G11" s="340"/>
      <c r="H11" s="20">
        <v>11.6</v>
      </c>
    </row>
    <row r="12" spans="2:12" x14ac:dyDescent="0.25">
      <c r="B12" s="8" t="s">
        <v>6</v>
      </c>
      <c r="C12" s="310">
        <v>157</v>
      </c>
      <c r="D12" s="312"/>
      <c r="E12" s="5">
        <v>127</v>
      </c>
      <c r="F12" s="310">
        <v>167</v>
      </c>
      <c r="G12" s="312"/>
      <c r="H12" s="4">
        <v>206</v>
      </c>
    </row>
    <row r="13" spans="2:12" s="2" customFormat="1" x14ac:dyDescent="0.25">
      <c r="B13" s="70" t="s">
        <v>21</v>
      </c>
      <c r="C13" s="332" t="s">
        <v>66</v>
      </c>
      <c r="D13" s="333"/>
      <c r="E13" s="60" t="s">
        <v>109</v>
      </c>
      <c r="F13" s="332" t="s">
        <v>39</v>
      </c>
      <c r="G13" s="333"/>
      <c r="H13" s="62" t="s">
        <v>83</v>
      </c>
      <c r="J13"/>
      <c r="K13"/>
      <c r="L13"/>
    </row>
    <row r="14" spans="2:12" s="2" customFormat="1" ht="15.75" thickBot="1" x14ac:dyDescent="0.3">
      <c r="B14" s="98" t="s">
        <v>5</v>
      </c>
      <c r="C14" s="329">
        <v>32.6</v>
      </c>
      <c r="D14" s="366"/>
      <c r="E14" s="51">
        <v>26.4</v>
      </c>
      <c r="F14" s="290" t="s">
        <v>284</v>
      </c>
      <c r="G14" s="292"/>
      <c r="H14" s="52">
        <v>28.3</v>
      </c>
      <c r="J14"/>
      <c r="K14"/>
      <c r="L14"/>
    </row>
    <row r="15" spans="2:12" x14ac:dyDescent="0.25">
      <c r="B15" s="12" t="s">
        <v>4</v>
      </c>
      <c r="C15" s="11">
        <v>22.3</v>
      </c>
      <c r="D15" s="10">
        <v>10</v>
      </c>
      <c r="E15" s="10">
        <v>2.6</v>
      </c>
      <c r="F15" s="11">
        <v>16.600000000000001</v>
      </c>
      <c r="G15" s="10">
        <v>13.8</v>
      </c>
      <c r="H15" s="9">
        <v>3.8</v>
      </c>
    </row>
    <row r="16" spans="2:12" s="2" customFormat="1" x14ac:dyDescent="0.25">
      <c r="B16" s="77" t="s">
        <v>3</v>
      </c>
      <c r="C16" s="58">
        <v>15</v>
      </c>
      <c r="D16" s="60">
        <v>13</v>
      </c>
      <c r="E16" s="60">
        <v>9</v>
      </c>
      <c r="F16" s="58">
        <v>15</v>
      </c>
      <c r="G16" s="60">
        <v>13</v>
      </c>
      <c r="H16" s="111">
        <v>18</v>
      </c>
      <c r="J16"/>
      <c r="K16"/>
      <c r="L16"/>
    </row>
    <row r="17" spans="2:8" x14ac:dyDescent="0.25">
      <c r="B17" s="6" t="s">
        <v>2</v>
      </c>
      <c r="C17" s="310" t="s">
        <v>110</v>
      </c>
      <c r="D17" s="311"/>
      <c r="E17" s="312"/>
      <c r="F17" s="310" t="s">
        <v>139</v>
      </c>
      <c r="G17" s="311"/>
      <c r="H17" s="313"/>
    </row>
    <row r="18" spans="2:8" s="2" customFormat="1" ht="15.75" thickBot="1" x14ac:dyDescent="0.3">
      <c r="B18" s="3" t="s">
        <v>1</v>
      </c>
      <c r="C18" s="290" t="s">
        <v>22</v>
      </c>
      <c r="D18" s="291"/>
      <c r="E18" s="292"/>
      <c r="F18" s="290" t="s">
        <v>22</v>
      </c>
      <c r="G18" s="291"/>
      <c r="H18" s="293"/>
    </row>
    <row r="19" spans="2:8" x14ac:dyDescent="0.25">
      <c r="B19" s="267" t="s">
        <v>228</v>
      </c>
      <c r="C19" s="266"/>
      <c r="D19" s="266"/>
      <c r="E19" s="266"/>
      <c r="F19" s="266"/>
      <c r="G19" s="266"/>
      <c r="H19" s="268"/>
    </row>
    <row r="20" spans="2:8" x14ac:dyDescent="0.25">
      <c r="B20" s="276" t="s">
        <v>243</v>
      </c>
      <c r="C20" s="264"/>
      <c r="D20" s="264"/>
      <c r="E20" s="264"/>
      <c r="F20" s="264"/>
      <c r="G20" s="264"/>
      <c r="H20" s="265"/>
    </row>
    <row r="21" spans="2:8" x14ac:dyDescent="0.25">
      <c r="B21" s="262" t="s">
        <v>244</v>
      </c>
      <c r="C21" s="261"/>
      <c r="D21" s="261"/>
      <c r="E21" s="261"/>
      <c r="F21" s="261"/>
      <c r="G21" s="261"/>
      <c r="H21" s="263"/>
    </row>
    <row r="22" spans="2:8" x14ac:dyDescent="0.25">
      <c r="B22" s="270" t="s">
        <v>245</v>
      </c>
      <c r="C22" s="271"/>
      <c r="D22" s="271"/>
      <c r="E22" s="271"/>
      <c r="F22" s="271"/>
      <c r="G22" s="271"/>
      <c r="H22" s="272"/>
    </row>
    <row r="23" spans="2:8" ht="15.75" thickBot="1" x14ac:dyDescent="0.3">
      <c r="B23" s="273"/>
      <c r="C23" s="274"/>
      <c r="D23" s="274"/>
      <c r="E23" s="274"/>
      <c r="F23" s="274"/>
      <c r="G23" s="274"/>
      <c r="H23" s="275"/>
    </row>
    <row r="24" spans="2:8" x14ac:dyDescent="0.25">
      <c r="B24" t="s">
        <v>262</v>
      </c>
      <c r="C24" s="269"/>
      <c r="D24" s="269"/>
      <c r="E24" s="269"/>
      <c r="F24" s="269"/>
      <c r="G24" s="269"/>
      <c r="H24" s="269"/>
    </row>
    <row r="25" spans="2:8" x14ac:dyDescent="0.25">
      <c r="B25" s="269"/>
      <c r="C25" s="269"/>
      <c r="D25" s="269"/>
      <c r="E25" s="269"/>
      <c r="F25" s="269"/>
      <c r="G25" s="269"/>
      <c r="H25" s="269"/>
    </row>
    <row r="26" spans="2:8" ht="15.75" thickBot="1" x14ac:dyDescent="0.3">
      <c r="B26" s="269"/>
      <c r="C26" s="269"/>
      <c r="D26" s="269"/>
      <c r="E26" s="269"/>
      <c r="F26" s="269"/>
      <c r="G26" s="269"/>
      <c r="H26" s="269"/>
    </row>
    <row r="27" spans="2:8" x14ac:dyDescent="0.25">
      <c r="B27" s="234" t="s">
        <v>226</v>
      </c>
      <c r="C27" s="235"/>
      <c r="D27" s="235"/>
      <c r="E27" s="235"/>
      <c r="F27" s="235"/>
      <c r="G27" s="235"/>
      <c r="H27" s="236"/>
    </row>
    <row r="28" spans="2:8" x14ac:dyDescent="0.25">
      <c r="B28" s="237"/>
      <c r="C28" s="238"/>
      <c r="D28" s="238"/>
      <c r="E28" s="238"/>
      <c r="F28" s="238"/>
      <c r="G28" s="238"/>
      <c r="H28" s="239"/>
    </row>
    <row r="29" spans="2:8" x14ac:dyDescent="0.25">
      <c r="B29" s="237"/>
      <c r="C29" s="238"/>
      <c r="D29" s="238"/>
      <c r="E29" s="238"/>
      <c r="F29" s="238"/>
      <c r="G29" s="238"/>
      <c r="H29" s="239"/>
    </row>
    <row r="30" spans="2:8" ht="15.75" thickBot="1" x14ac:dyDescent="0.3">
      <c r="B30" s="240"/>
      <c r="C30" s="241"/>
      <c r="D30" s="241"/>
      <c r="E30" s="241"/>
      <c r="F30" s="241"/>
      <c r="G30" s="241"/>
      <c r="H30" s="242"/>
    </row>
    <row r="31" spans="2:8" x14ac:dyDescent="0.25">
      <c r="B31" s="243" t="s">
        <v>227</v>
      </c>
      <c r="C31" s="244"/>
      <c r="D31" s="244"/>
      <c r="E31" s="244"/>
      <c r="F31" s="244"/>
      <c r="G31" s="244"/>
      <c r="H31" s="245"/>
    </row>
    <row r="32" spans="2:8" x14ac:dyDescent="0.25">
      <c r="B32" s="237"/>
      <c r="C32" s="238"/>
      <c r="D32" s="238"/>
      <c r="E32" s="238"/>
      <c r="F32" s="238"/>
      <c r="G32" s="238"/>
      <c r="H32" s="239"/>
    </row>
    <row r="33" spans="2:8" x14ac:dyDescent="0.25">
      <c r="B33" s="237"/>
      <c r="C33" s="238"/>
      <c r="D33" s="238"/>
      <c r="E33" s="238"/>
      <c r="F33" s="238"/>
      <c r="G33" s="238"/>
      <c r="H33" s="239"/>
    </row>
    <row r="34" spans="2:8" ht="15.75" thickBot="1" x14ac:dyDescent="0.3">
      <c r="B34" s="240"/>
      <c r="C34" s="241"/>
      <c r="D34" s="241"/>
      <c r="E34" s="241"/>
      <c r="F34" s="241"/>
      <c r="G34" s="241"/>
      <c r="H34" s="242"/>
    </row>
  </sheetData>
  <mergeCells count="27">
    <mergeCell ref="C6:E6"/>
    <mergeCell ref="F6:H6"/>
    <mergeCell ref="B2:H2"/>
    <mergeCell ref="C4:E4"/>
    <mergeCell ref="F4:G4"/>
    <mergeCell ref="C5:E5"/>
    <mergeCell ref="F5:G5"/>
    <mergeCell ref="C17:E17"/>
    <mergeCell ref="F17:H17"/>
    <mergeCell ref="C18:E18"/>
    <mergeCell ref="F18:H18"/>
    <mergeCell ref="C12:D12"/>
    <mergeCell ref="C13:D13"/>
    <mergeCell ref="C14:D14"/>
    <mergeCell ref="F12:G12"/>
    <mergeCell ref="F13:G13"/>
    <mergeCell ref="F14:G14"/>
    <mergeCell ref="C7:D7"/>
    <mergeCell ref="C8:D8"/>
    <mergeCell ref="C9:E9"/>
    <mergeCell ref="C10:E10"/>
    <mergeCell ref="C11:D11"/>
    <mergeCell ref="F7:G7"/>
    <mergeCell ref="F8:G8"/>
    <mergeCell ref="F9:H9"/>
    <mergeCell ref="F10:H10"/>
    <mergeCell ref="F11:G11"/>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8"/>
  <sheetViews>
    <sheetView workbookViewId="0">
      <selection activeCell="B23" sqref="B23:H25"/>
    </sheetView>
  </sheetViews>
  <sheetFormatPr defaultRowHeight="15" x14ac:dyDescent="0.25"/>
  <cols>
    <col min="2" max="2" width="20.5703125" customWidth="1"/>
    <col min="3" max="8" width="12.7109375" customWidth="1"/>
    <col min="11" max="12" width="11.28515625" bestFit="1" customWidth="1"/>
    <col min="13" max="13" width="11" bestFit="1" customWidth="1"/>
    <col min="17" max="19" width="9.140625" customWidth="1"/>
  </cols>
  <sheetData>
    <row r="1" spans="2:11" ht="15.75" thickBot="1" x14ac:dyDescent="0.3"/>
    <row r="2" spans="2:11" ht="19.5" thickBot="1" x14ac:dyDescent="0.35">
      <c r="B2" s="422" t="s">
        <v>141</v>
      </c>
      <c r="C2" s="423"/>
      <c r="D2" s="423"/>
      <c r="E2" s="423"/>
      <c r="F2" s="423"/>
      <c r="G2" s="423"/>
      <c r="H2" s="424"/>
      <c r="K2" s="1"/>
    </row>
    <row r="3" spans="2:11" ht="15.75" thickBot="1" x14ac:dyDescent="0.3"/>
    <row r="4" spans="2:11" x14ac:dyDescent="0.25">
      <c r="B4" s="25" t="s">
        <v>19</v>
      </c>
      <c r="C4" s="317">
        <v>1445</v>
      </c>
      <c r="D4" s="318"/>
      <c r="E4" s="318"/>
      <c r="F4" s="319" t="s">
        <v>18</v>
      </c>
      <c r="G4" s="320"/>
      <c r="H4" s="26">
        <v>21.5</v>
      </c>
    </row>
    <row r="5" spans="2:11" ht="15.75" thickBot="1" x14ac:dyDescent="0.3">
      <c r="B5" s="24" t="s">
        <v>17</v>
      </c>
      <c r="C5" s="321" t="s">
        <v>33</v>
      </c>
      <c r="D5" s="322"/>
      <c r="E5" s="322"/>
      <c r="F5" s="323" t="s">
        <v>16</v>
      </c>
      <c r="G5" s="324"/>
      <c r="H5" s="27"/>
    </row>
    <row r="6" spans="2:11" ht="15.75" thickBot="1" x14ac:dyDescent="0.3">
      <c r="B6" s="23" t="s">
        <v>15</v>
      </c>
      <c r="C6" s="325" t="s">
        <v>14</v>
      </c>
      <c r="D6" s="326"/>
      <c r="E6" s="327"/>
      <c r="F6" s="325" t="s">
        <v>13</v>
      </c>
      <c r="G6" s="326"/>
      <c r="H6" s="328"/>
    </row>
    <row r="7" spans="2:11" x14ac:dyDescent="0.25">
      <c r="B7" s="12" t="s">
        <v>4</v>
      </c>
      <c r="C7" s="337">
        <v>18</v>
      </c>
      <c r="D7" s="340"/>
      <c r="E7" s="40">
        <v>3.5</v>
      </c>
      <c r="F7" s="38"/>
      <c r="G7" s="39"/>
      <c r="H7" s="20"/>
    </row>
    <row r="8" spans="2:11" ht="15" customHeight="1" x14ac:dyDescent="0.25">
      <c r="B8" s="8" t="s">
        <v>12</v>
      </c>
      <c r="C8" s="310" t="s">
        <v>11</v>
      </c>
      <c r="D8" s="312"/>
      <c r="E8" s="43" t="s">
        <v>10</v>
      </c>
      <c r="F8" s="41"/>
      <c r="G8" s="42"/>
      <c r="H8" s="47"/>
    </row>
    <row r="9" spans="2:11" x14ac:dyDescent="0.25">
      <c r="B9" s="8" t="s">
        <v>9</v>
      </c>
      <c r="C9" s="310" t="s">
        <v>36</v>
      </c>
      <c r="D9" s="311"/>
      <c r="E9" s="336"/>
      <c r="F9" s="41"/>
      <c r="G9" s="42"/>
      <c r="H9" s="4"/>
    </row>
    <row r="10" spans="2:11" ht="15.75" thickBot="1" x14ac:dyDescent="0.3">
      <c r="B10" s="16" t="s">
        <v>8</v>
      </c>
      <c r="C10" s="329" t="s">
        <v>7</v>
      </c>
      <c r="D10" s="330"/>
      <c r="E10" s="331"/>
      <c r="F10" s="45"/>
      <c r="G10" s="46"/>
      <c r="H10" s="48"/>
    </row>
    <row r="11" spans="2:11" x14ac:dyDescent="0.25">
      <c r="B11" s="12" t="s">
        <v>4</v>
      </c>
      <c r="C11" s="22">
        <v>7.7</v>
      </c>
      <c r="D11" s="21">
        <v>7.7</v>
      </c>
      <c r="E11" s="21">
        <v>6.1</v>
      </c>
      <c r="F11" s="22"/>
      <c r="G11" s="21"/>
      <c r="H11" s="20"/>
    </row>
    <row r="12" spans="2:11" x14ac:dyDescent="0.25">
      <c r="B12" s="8" t="s">
        <v>6</v>
      </c>
      <c r="C12" s="7">
        <v>147</v>
      </c>
      <c r="D12" s="5">
        <v>106</v>
      </c>
      <c r="E12" s="5">
        <v>150</v>
      </c>
      <c r="F12" s="7"/>
      <c r="G12" s="5"/>
      <c r="H12" s="4"/>
    </row>
    <row r="13" spans="2:11" x14ac:dyDescent="0.25">
      <c r="B13" s="19" t="s">
        <v>21</v>
      </c>
      <c r="C13" s="18" t="s">
        <v>39</v>
      </c>
      <c r="D13" s="17" t="s">
        <v>76</v>
      </c>
      <c r="E13" s="5" t="s">
        <v>39</v>
      </c>
      <c r="F13" s="18"/>
      <c r="G13" s="17"/>
      <c r="H13" s="4"/>
    </row>
    <row r="14" spans="2:11" ht="15.75" thickBot="1" x14ac:dyDescent="0.3">
      <c r="B14" s="16" t="s">
        <v>5</v>
      </c>
      <c r="C14" s="15">
        <v>32.700000000000003</v>
      </c>
      <c r="D14" s="14">
        <v>27.9</v>
      </c>
      <c r="E14" s="14">
        <v>37.5</v>
      </c>
      <c r="F14" s="15"/>
      <c r="G14" s="14"/>
      <c r="H14" s="13"/>
    </row>
    <row r="15" spans="2:11" x14ac:dyDescent="0.25">
      <c r="B15" s="12" t="s">
        <v>4</v>
      </c>
      <c r="C15" s="11">
        <v>11.6</v>
      </c>
      <c r="D15" s="10">
        <v>5.9</v>
      </c>
      <c r="E15" s="10">
        <v>4</v>
      </c>
      <c r="F15" s="11"/>
      <c r="G15" s="10"/>
      <c r="H15" s="9"/>
    </row>
    <row r="16" spans="2:11" ht="15.75" customHeight="1" x14ac:dyDescent="0.25">
      <c r="B16" s="8" t="s">
        <v>3</v>
      </c>
      <c r="C16" s="7">
        <v>11</v>
      </c>
      <c r="D16" s="5">
        <v>8</v>
      </c>
      <c r="E16" s="5">
        <v>14</v>
      </c>
      <c r="F16" s="7"/>
      <c r="G16" s="5"/>
      <c r="H16" s="4"/>
    </row>
    <row r="17" spans="2:8" x14ac:dyDescent="0.25">
      <c r="B17" s="6" t="s">
        <v>2</v>
      </c>
      <c r="C17" s="310" t="s">
        <v>111</v>
      </c>
      <c r="D17" s="311"/>
      <c r="E17" s="312"/>
      <c r="F17" s="310"/>
      <c r="G17" s="311"/>
      <c r="H17" s="313"/>
    </row>
    <row r="18" spans="2:8" s="2" customFormat="1" ht="30" customHeight="1" thickBot="1" x14ac:dyDescent="0.3">
      <c r="B18" s="3" t="s">
        <v>1</v>
      </c>
      <c r="C18" s="290" t="s">
        <v>22</v>
      </c>
      <c r="D18" s="291"/>
      <c r="E18" s="292"/>
      <c r="F18" s="290"/>
      <c r="G18" s="291"/>
      <c r="H18" s="293"/>
    </row>
    <row r="19" spans="2:8" x14ac:dyDescent="0.25">
      <c r="B19" s="294" t="s">
        <v>154</v>
      </c>
      <c r="C19" s="295"/>
      <c r="D19" s="295"/>
      <c r="E19" s="295"/>
      <c r="F19" s="295"/>
      <c r="G19" s="295"/>
      <c r="H19" s="296"/>
    </row>
    <row r="20" spans="2:8" ht="15.75" thickBot="1" x14ac:dyDescent="0.3">
      <c r="B20" s="297"/>
      <c r="C20" s="298"/>
      <c r="D20" s="298"/>
      <c r="E20" s="298"/>
      <c r="F20" s="298"/>
      <c r="G20" s="298"/>
      <c r="H20" s="299"/>
    </row>
    <row r="21" spans="2:8" x14ac:dyDescent="0.25">
      <c r="B21" s="33"/>
      <c r="C21" s="33"/>
      <c r="D21" s="33"/>
      <c r="E21" s="33"/>
      <c r="F21" s="33"/>
      <c r="G21" s="33"/>
      <c r="H21" s="33"/>
    </row>
    <row r="22" spans="2:8" ht="15.75" thickBot="1" x14ac:dyDescent="0.3"/>
    <row r="23" spans="2:8" x14ac:dyDescent="0.25">
      <c r="B23" s="309" t="s">
        <v>28</v>
      </c>
      <c r="C23" s="301"/>
      <c r="D23" s="301"/>
      <c r="E23" s="301"/>
      <c r="F23" s="301"/>
      <c r="G23" s="301"/>
      <c r="H23" s="302"/>
    </row>
    <row r="24" spans="2:8" x14ac:dyDescent="0.25">
      <c r="B24" s="303"/>
      <c r="C24" s="304"/>
      <c r="D24" s="304"/>
      <c r="E24" s="304"/>
      <c r="F24" s="304"/>
      <c r="G24" s="304"/>
      <c r="H24" s="305"/>
    </row>
    <row r="25" spans="2:8" ht="15.75" thickBot="1" x14ac:dyDescent="0.3">
      <c r="B25" s="306"/>
      <c r="C25" s="307"/>
      <c r="D25" s="307"/>
      <c r="E25" s="307"/>
      <c r="F25" s="307"/>
      <c r="G25" s="307"/>
      <c r="H25" s="308"/>
    </row>
    <row r="26" spans="2:8" x14ac:dyDescent="0.25">
      <c r="B26" s="309" t="s">
        <v>27</v>
      </c>
      <c r="C26" s="301"/>
      <c r="D26" s="301"/>
      <c r="E26" s="301"/>
      <c r="F26" s="301"/>
      <c r="G26" s="301"/>
      <c r="H26" s="302"/>
    </row>
    <row r="27" spans="2:8" x14ac:dyDescent="0.25">
      <c r="B27" s="303"/>
      <c r="C27" s="304"/>
      <c r="D27" s="304"/>
      <c r="E27" s="304"/>
      <c r="F27" s="304"/>
      <c r="G27" s="304"/>
      <c r="H27" s="305"/>
    </row>
    <row r="28" spans="2:8" ht="15.75" thickBot="1" x14ac:dyDescent="0.3">
      <c r="B28" s="306"/>
      <c r="C28" s="307"/>
      <c r="D28" s="307"/>
      <c r="E28" s="307"/>
      <c r="F28" s="307"/>
      <c r="G28" s="307"/>
      <c r="H28" s="308"/>
    </row>
  </sheetData>
  <mergeCells count="18">
    <mergeCell ref="C6:E6"/>
    <mergeCell ref="F6:H6"/>
    <mergeCell ref="B2:H2"/>
    <mergeCell ref="C4:E4"/>
    <mergeCell ref="F4:G4"/>
    <mergeCell ref="C5:E5"/>
    <mergeCell ref="F5:G5"/>
    <mergeCell ref="C7:D7"/>
    <mergeCell ref="C8:D8"/>
    <mergeCell ref="C9:E9"/>
    <mergeCell ref="C10:E10"/>
    <mergeCell ref="B26:H28"/>
    <mergeCell ref="C17:E17"/>
    <mergeCell ref="F17:H17"/>
    <mergeCell ref="C18:E18"/>
    <mergeCell ref="F18:H18"/>
    <mergeCell ref="B19:H20"/>
    <mergeCell ref="B23:H25"/>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1"/>
  <sheetViews>
    <sheetView workbookViewId="0">
      <selection activeCell="B26" sqref="B26:I28"/>
    </sheetView>
  </sheetViews>
  <sheetFormatPr defaultRowHeight="15" x14ac:dyDescent="0.25"/>
  <cols>
    <col min="2" max="2" width="20.5703125" customWidth="1"/>
    <col min="3" max="8" width="12.7109375" customWidth="1"/>
    <col min="9" max="9" width="16.140625" customWidth="1"/>
    <col min="12" max="13" width="11.28515625" bestFit="1" customWidth="1"/>
    <col min="14" max="14" width="11" bestFit="1" customWidth="1"/>
    <col min="18" max="20" width="9.140625" customWidth="1"/>
  </cols>
  <sheetData>
    <row r="1" spans="2:14" ht="15.75" thickBot="1" x14ac:dyDescent="0.3"/>
    <row r="2" spans="2:14" ht="19.5" thickBot="1" x14ac:dyDescent="0.35">
      <c r="B2" s="351" t="s">
        <v>124</v>
      </c>
      <c r="C2" s="352"/>
      <c r="D2" s="352"/>
      <c r="E2" s="352"/>
      <c r="F2" s="352"/>
      <c r="G2" s="352"/>
      <c r="H2" s="352"/>
      <c r="I2" s="353"/>
      <c r="L2" s="1" t="s">
        <v>0</v>
      </c>
    </row>
    <row r="3" spans="2:14" ht="15.75" thickBot="1" x14ac:dyDescent="0.3"/>
    <row r="4" spans="2:14" x14ac:dyDescent="0.25">
      <c r="B4" s="25" t="s">
        <v>19</v>
      </c>
      <c r="C4" s="317">
        <v>1455</v>
      </c>
      <c r="D4" s="318"/>
      <c r="E4" s="318"/>
      <c r="F4" s="318"/>
      <c r="G4" s="319" t="s">
        <v>18</v>
      </c>
      <c r="H4" s="320"/>
      <c r="I4" s="160">
        <v>48.3</v>
      </c>
    </row>
    <row r="5" spans="2:14" ht="15.75" thickBot="1" x14ac:dyDescent="0.3">
      <c r="B5" s="24" t="s">
        <v>17</v>
      </c>
      <c r="C5" s="321" t="s">
        <v>33</v>
      </c>
      <c r="D5" s="322"/>
      <c r="E5" s="322"/>
      <c r="F5" s="322"/>
      <c r="G5" s="323" t="s">
        <v>16</v>
      </c>
      <c r="H5" s="324"/>
      <c r="I5" s="161">
        <v>50.3</v>
      </c>
    </row>
    <row r="6" spans="2:14" ht="15.75" thickBot="1" x14ac:dyDescent="0.3">
      <c r="B6" s="23" t="s">
        <v>15</v>
      </c>
      <c r="C6" s="325" t="s">
        <v>14</v>
      </c>
      <c r="D6" s="326"/>
      <c r="E6" s="326"/>
      <c r="F6" s="327"/>
      <c r="G6" s="325" t="s">
        <v>13</v>
      </c>
      <c r="H6" s="326"/>
      <c r="I6" s="328"/>
    </row>
    <row r="7" spans="2:14" x14ac:dyDescent="0.25">
      <c r="B7" s="12" t="s">
        <v>4</v>
      </c>
      <c r="C7" s="337">
        <v>45.9</v>
      </c>
      <c r="D7" s="340"/>
      <c r="E7" s="359">
        <v>2.4</v>
      </c>
      <c r="F7" s="339"/>
      <c r="G7" s="337">
        <v>47.7</v>
      </c>
      <c r="H7" s="340"/>
      <c r="I7" s="20">
        <v>2.6</v>
      </c>
    </row>
    <row r="8" spans="2:14" ht="15" customHeight="1" x14ac:dyDescent="0.25">
      <c r="B8" s="8" t="s">
        <v>12</v>
      </c>
      <c r="C8" s="310" t="s">
        <v>11</v>
      </c>
      <c r="D8" s="312"/>
      <c r="E8" s="361" t="s">
        <v>10</v>
      </c>
      <c r="F8" s="336"/>
      <c r="G8" s="310" t="s">
        <v>11</v>
      </c>
      <c r="H8" s="312"/>
      <c r="I8" s="4" t="s">
        <v>10</v>
      </c>
    </row>
    <row r="9" spans="2:14" x14ac:dyDescent="0.25">
      <c r="B9" s="8" t="s">
        <v>9</v>
      </c>
      <c r="C9" s="310" t="s">
        <v>37</v>
      </c>
      <c r="D9" s="311"/>
      <c r="E9" s="311"/>
      <c r="F9" s="336"/>
      <c r="G9" s="310" t="s">
        <v>37</v>
      </c>
      <c r="H9" s="311"/>
      <c r="I9" s="313"/>
    </row>
    <row r="10" spans="2:14" ht="15.75" thickBot="1" x14ac:dyDescent="0.3">
      <c r="B10" s="16" t="s">
        <v>8</v>
      </c>
      <c r="C10" s="329" t="s">
        <v>7</v>
      </c>
      <c r="D10" s="330"/>
      <c r="E10" s="330"/>
      <c r="F10" s="331"/>
      <c r="G10" s="329" t="s">
        <v>7</v>
      </c>
      <c r="H10" s="330"/>
      <c r="I10" s="358"/>
      <c r="N10" s="28"/>
    </row>
    <row r="11" spans="2:14" s="2" customFormat="1" x14ac:dyDescent="0.25">
      <c r="B11" s="102" t="s">
        <v>4</v>
      </c>
      <c r="C11" s="404">
        <v>20.9</v>
      </c>
      <c r="D11" s="405"/>
      <c r="E11" s="55">
        <v>19.899999999999999</v>
      </c>
      <c r="F11" s="55">
        <v>7.5</v>
      </c>
      <c r="G11" s="53">
        <v>30</v>
      </c>
      <c r="H11" s="55">
        <v>6.8</v>
      </c>
      <c r="I11" s="57">
        <v>13.5</v>
      </c>
    </row>
    <row r="12" spans="2:14" s="2" customFormat="1" ht="45" x14ac:dyDescent="0.25">
      <c r="B12" s="77" t="s">
        <v>6</v>
      </c>
      <c r="C12" s="367">
        <v>157</v>
      </c>
      <c r="D12" s="368"/>
      <c r="E12" s="60">
        <v>207</v>
      </c>
      <c r="F12" s="60">
        <v>107</v>
      </c>
      <c r="G12" s="58">
        <v>247</v>
      </c>
      <c r="H12" s="60">
        <v>167</v>
      </c>
      <c r="I12" s="111" t="s">
        <v>143</v>
      </c>
    </row>
    <row r="13" spans="2:14" s="2" customFormat="1" ht="45" x14ac:dyDescent="0.25">
      <c r="B13" s="70" t="s">
        <v>21</v>
      </c>
      <c r="C13" s="332" t="s">
        <v>112</v>
      </c>
      <c r="D13" s="333"/>
      <c r="E13" s="65" t="s">
        <v>83</v>
      </c>
      <c r="F13" s="60" t="s">
        <v>75</v>
      </c>
      <c r="G13" s="63" t="s">
        <v>102</v>
      </c>
      <c r="H13" s="65" t="s">
        <v>128</v>
      </c>
      <c r="I13" s="111" t="s">
        <v>144</v>
      </c>
    </row>
    <row r="14" spans="2:14" s="2" customFormat="1" ht="45.75" thickBot="1" x14ac:dyDescent="0.3">
      <c r="B14" s="98" t="s">
        <v>5</v>
      </c>
      <c r="C14" s="290" t="s">
        <v>113</v>
      </c>
      <c r="D14" s="292"/>
      <c r="E14" s="51">
        <v>32.299999999999997</v>
      </c>
      <c r="F14" s="51">
        <v>25.6</v>
      </c>
      <c r="G14" s="49">
        <v>29.2</v>
      </c>
      <c r="H14" s="51">
        <v>22.6</v>
      </c>
      <c r="I14" s="130" t="s">
        <v>145</v>
      </c>
    </row>
    <row r="15" spans="2:14" s="2" customFormat="1" x14ac:dyDescent="0.25">
      <c r="B15" s="102" t="s">
        <v>4</v>
      </c>
      <c r="C15" s="66">
        <v>18.399999999999999</v>
      </c>
      <c r="D15" s="68">
        <v>11.5</v>
      </c>
      <c r="E15" s="68">
        <v>7.9</v>
      </c>
      <c r="F15" s="68">
        <v>10.5</v>
      </c>
      <c r="G15" s="66">
        <v>28.3</v>
      </c>
      <c r="H15" s="68">
        <v>7.7</v>
      </c>
      <c r="I15" s="69">
        <v>14.4</v>
      </c>
    </row>
    <row r="16" spans="2:14" s="2" customFormat="1" ht="45" x14ac:dyDescent="0.25">
      <c r="B16" s="77" t="s">
        <v>3</v>
      </c>
      <c r="C16" s="58">
        <v>14</v>
      </c>
      <c r="D16" s="60">
        <v>13</v>
      </c>
      <c r="E16" s="60">
        <v>12</v>
      </c>
      <c r="F16" s="65" t="s">
        <v>114</v>
      </c>
      <c r="G16" s="58">
        <v>15</v>
      </c>
      <c r="H16" s="60">
        <v>14</v>
      </c>
      <c r="I16" s="111" t="s">
        <v>146</v>
      </c>
    </row>
    <row r="17" spans="2:9" x14ac:dyDescent="0.25">
      <c r="B17" s="6" t="s">
        <v>2</v>
      </c>
      <c r="C17" s="310" t="s">
        <v>115</v>
      </c>
      <c r="D17" s="311"/>
      <c r="E17" s="311"/>
      <c r="F17" s="312"/>
      <c r="G17" s="310" t="s">
        <v>147</v>
      </c>
      <c r="H17" s="311"/>
      <c r="I17" s="313"/>
    </row>
    <row r="18" spans="2:9" s="2" customFormat="1" ht="30" customHeight="1" thickBot="1" x14ac:dyDescent="0.3">
      <c r="B18" s="3" t="s">
        <v>1</v>
      </c>
      <c r="C18" s="290" t="s">
        <v>22</v>
      </c>
      <c r="D18" s="291"/>
      <c r="E18" s="291"/>
      <c r="F18" s="292"/>
      <c r="G18" s="290" t="s">
        <v>22</v>
      </c>
      <c r="H18" s="291"/>
      <c r="I18" s="293"/>
    </row>
    <row r="19" spans="2:9" x14ac:dyDescent="0.25">
      <c r="B19" s="294" t="s">
        <v>155</v>
      </c>
      <c r="C19" s="295"/>
      <c r="D19" s="295"/>
      <c r="E19" s="295"/>
      <c r="F19" s="295"/>
      <c r="G19" s="295"/>
      <c r="H19" s="295"/>
      <c r="I19" s="296"/>
    </row>
    <row r="20" spans="2:9" ht="30" customHeight="1" thickBot="1" x14ac:dyDescent="0.3">
      <c r="B20" s="297"/>
      <c r="C20" s="298"/>
      <c r="D20" s="298"/>
      <c r="E20" s="298"/>
      <c r="F20" s="298"/>
      <c r="G20" s="298"/>
      <c r="H20" s="298"/>
      <c r="I20" s="299"/>
    </row>
    <row r="21" spans="2:9" x14ac:dyDescent="0.25">
      <c r="B21" s="33"/>
      <c r="C21" s="33"/>
      <c r="D21" s="33"/>
      <c r="E21" s="33"/>
      <c r="F21" s="33"/>
      <c r="G21" s="33"/>
      <c r="H21" s="33"/>
      <c r="I21" s="33"/>
    </row>
    <row r="22" spans="2:9" ht="15.75" thickBot="1" x14ac:dyDescent="0.3"/>
    <row r="23" spans="2:9" x14ac:dyDescent="0.25">
      <c r="B23" s="341" t="s">
        <v>162</v>
      </c>
      <c r="C23" s="370"/>
      <c r="D23" s="370"/>
      <c r="E23" s="370"/>
      <c r="F23" s="370"/>
      <c r="G23" s="370"/>
      <c r="H23" s="370"/>
      <c r="I23" s="371"/>
    </row>
    <row r="24" spans="2:9" x14ac:dyDescent="0.25">
      <c r="B24" s="372"/>
      <c r="C24" s="373"/>
      <c r="D24" s="373"/>
      <c r="E24" s="373"/>
      <c r="F24" s="373"/>
      <c r="G24" s="373"/>
      <c r="H24" s="373"/>
      <c r="I24" s="374"/>
    </row>
    <row r="25" spans="2:9" ht="15.75" thickBot="1" x14ac:dyDescent="0.3">
      <c r="B25" s="375"/>
      <c r="C25" s="376"/>
      <c r="D25" s="376"/>
      <c r="E25" s="376"/>
      <c r="F25" s="376"/>
      <c r="G25" s="376"/>
      <c r="H25" s="376"/>
      <c r="I25" s="377"/>
    </row>
    <row r="26" spans="2:9" x14ac:dyDescent="0.25">
      <c r="B26" s="341" t="s">
        <v>163</v>
      </c>
      <c r="C26" s="342"/>
      <c r="D26" s="342"/>
      <c r="E26" s="342"/>
      <c r="F26" s="342"/>
      <c r="G26" s="342"/>
      <c r="H26" s="342"/>
      <c r="I26" s="343"/>
    </row>
    <row r="27" spans="2:9" x14ac:dyDescent="0.25">
      <c r="B27" s="344"/>
      <c r="C27" s="345"/>
      <c r="D27" s="345"/>
      <c r="E27" s="345"/>
      <c r="F27" s="345"/>
      <c r="G27" s="345"/>
      <c r="H27" s="345"/>
      <c r="I27" s="346"/>
    </row>
    <row r="28" spans="2:9" ht="15.75" thickBot="1" x14ac:dyDescent="0.3">
      <c r="B28" s="347"/>
      <c r="C28" s="348"/>
      <c r="D28" s="348"/>
      <c r="E28" s="348"/>
      <c r="F28" s="348"/>
      <c r="G28" s="348"/>
      <c r="H28" s="348"/>
      <c r="I28" s="349"/>
    </row>
    <row r="31" spans="2:9" x14ac:dyDescent="0.25">
      <c r="B31" s="2"/>
    </row>
  </sheetData>
  <mergeCells count="28">
    <mergeCell ref="C6:F6"/>
    <mergeCell ref="G6:I6"/>
    <mergeCell ref="B2:I2"/>
    <mergeCell ref="C4:F4"/>
    <mergeCell ref="G4:H4"/>
    <mergeCell ref="C5:F5"/>
    <mergeCell ref="G5:H5"/>
    <mergeCell ref="B26:I28"/>
    <mergeCell ref="C17:F17"/>
    <mergeCell ref="G17:I17"/>
    <mergeCell ref="C18:F18"/>
    <mergeCell ref="G18:I18"/>
    <mergeCell ref="B19:I20"/>
    <mergeCell ref="B23:I25"/>
    <mergeCell ref="C12:D12"/>
    <mergeCell ref="C13:D13"/>
    <mergeCell ref="C14:D14"/>
    <mergeCell ref="C7:D7"/>
    <mergeCell ref="C8:D8"/>
    <mergeCell ref="C9:F9"/>
    <mergeCell ref="C10:F10"/>
    <mergeCell ref="E7:F7"/>
    <mergeCell ref="E8:F8"/>
    <mergeCell ref="G7:H7"/>
    <mergeCell ref="G8:H8"/>
    <mergeCell ref="G9:I9"/>
    <mergeCell ref="G10:I10"/>
    <mergeCell ref="C11:D11"/>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1"/>
  <sheetViews>
    <sheetView workbookViewId="0">
      <selection activeCell="A2" sqref="A2"/>
    </sheetView>
  </sheetViews>
  <sheetFormatPr defaultRowHeight="15" x14ac:dyDescent="0.25"/>
  <cols>
    <col min="2" max="2" width="20.5703125" customWidth="1"/>
    <col min="3" max="7" width="12.7109375" customWidth="1"/>
    <col min="10" max="11" width="11.28515625" bestFit="1" customWidth="1"/>
    <col min="12" max="12" width="11" bestFit="1" customWidth="1"/>
    <col min="16" max="18" width="9.140625" customWidth="1"/>
  </cols>
  <sheetData>
    <row r="1" spans="2:10" ht="15.75" thickBot="1" x14ac:dyDescent="0.3"/>
    <row r="2" spans="2:10" ht="19.5" thickBot="1" x14ac:dyDescent="0.35">
      <c r="B2" s="351" t="s">
        <v>124</v>
      </c>
      <c r="C2" s="352"/>
      <c r="D2" s="352"/>
      <c r="E2" s="352"/>
      <c r="F2" s="352"/>
      <c r="G2" s="353"/>
      <c r="J2" s="1" t="s">
        <v>0</v>
      </c>
    </row>
    <row r="3" spans="2:10" ht="15.75" thickBot="1" x14ac:dyDescent="0.3"/>
    <row r="4" spans="2:10" x14ac:dyDescent="0.25">
      <c r="B4" s="25" t="s">
        <v>19</v>
      </c>
      <c r="C4" s="317">
        <v>1477</v>
      </c>
      <c r="D4" s="318"/>
      <c r="E4" s="319" t="s">
        <v>18</v>
      </c>
      <c r="F4" s="320"/>
      <c r="G4" s="160">
        <v>15.3</v>
      </c>
    </row>
    <row r="5" spans="2:10" ht="15.75" thickBot="1" x14ac:dyDescent="0.3">
      <c r="B5" s="24" t="s">
        <v>17</v>
      </c>
      <c r="C5" s="321" t="s">
        <v>33</v>
      </c>
      <c r="D5" s="322"/>
      <c r="E5" s="323" t="s">
        <v>16</v>
      </c>
      <c r="F5" s="324"/>
      <c r="G5" s="161">
        <v>14.9</v>
      </c>
    </row>
    <row r="6" spans="2:10" ht="15.75" thickBot="1" x14ac:dyDescent="0.3">
      <c r="B6" s="23" t="s">
        <v>15</v>
      </c>
      <c r="C6" s="325" t="s">
        <v>14</v>
      </c>
      <c r="D6" s="327"/>
      <c r="E6" s="325" t="s">
        <v>13</v>
      </c>
      <c r="F6" s="326"/>
      <c r="G6" s="328"/>
    </row>
    <row r="7" spans="2:10" x14ac:dyDescent="0.25">
      <c r="B7" s="12" t="s">
        <v>4</v>
      </c>
      <c r="C7" s="337">
        <v>15.3</v>
      </c>
      <c r="D7" s="339"/>
      <c r="E7" s="337">
        <v>13.4</v>
      </c>
      <c r="F7" s="340"/>
      <c r="G7" s="172">
        <v>1.5</v>
      </c>
    </row>
    <row r="8" spans="2:10" ht="15" customHeight="1" x14ac:dyDescent="0.25">
      <c r="B8" s="8" t="s">
        <v>12</v>
      </c>
      <c r="C8" s="310" t="s">
        <v>11</v>
      </c>
      <c r="D8" s="336"/>
      <c r="E8" s="310" t="s">
        <v>11</v>
      </c>
      <c r="F8" s="312"/>
      <c r="G8" s="167" t="s">
        <v>10</v>
      </c>
    </row>
    <row r="9" spans="2:10" x14ac:dyDescent="0.25">
      <c r="B9" s="8" t="s">
        <v>9</v>
      </c>
      <c r="C9" s="310" t="s">
        <v>37</v>
      </c>
      <c r="D9" s="336"/>
      <c r="E9" s="310" t="s">
        <v>37</v>
      </c>
      <c r="F9" s="311"/>
      <c r="G9" s="313"/>
    </row>
    <row r="10" spans="2:10" ht="15.75" thickBot="1" x14ac:dyDescent="0.3">
      <c r="B10" s="16" t="s">
        <v>8</v>
      </c>
      <c r="C10" s="329" t="s">
        <v>7</v>
      </c>
      <c r="D10" s="331"/>
      <c r="E10" s="329" t="s">
        <v>7</v>
      </c>
      <c r="F10" s="330"/>
      <c r="G10" s="358"/>
    </row>
    <row r="11" spans="2:10" x14ac:dyDescent="0.25">
      <c r="B11" s="12" t="s">
        <v>4</v>
      </c>
      <c r="C11" s="337">
        <v>15.3</v>
      </c>
      <c r="D11" s="339"/>
      <c r="E11" s="337">
        <v>12.3</v>
      </c>
      <c r="F11" s="340"/>
      <c r="G11" s="20">
        <v>2.6</v>
      </c>
    </row>
    <row r="12" spans="2:10" x14ac:dyDescent="0.25">
      <c r="B12" s="8" t="s">
        <v>6</v>
      </c>
      <c r="C12" s="310">
        <v>167</v>
      </c>
      <c r="D12" s="336"/>
      <c r="E12" s="310">
        <v>128</v>
      </c>
      <c r="F12" s="312"/>
      <c r="G12" s="4">
        <v>108</v>
      </c>
    </row>
    <row r="13" spans="2:10" x14ac:dyDescent="0.25">
      <c r="B13" s="19" t="s">
        <v>21</v>
      </c>
      <c r="C13" s="310" t="s">
        <v>83</v>
      </c>
      <c r="D13" s="336"/>
      <c r="E13" s="384" t="s">
        <v>126</v>
      </c>
      <c r="F13" s="427"/>
      <c r="G13" s="189" t="s">
        <v>127</v>
      </c>
    </row>
    <row r="14" spans="2:10" ht="15.75" thickBot="1" x14ac:dyDescent="0.3">
      <c r="B14" s="16" t="s">
        <v>5</v>
      </c>
      <c r="C14" s="334">
        <v>30.5</v>
      </c>
      <c r="D14" s="390"/>
      <c r="E14" s="428">
        <v>32.4</v>
      </c>
      <c r="F14" s="429"/>
      <c r="G14" s="13">
        <v>26.7</v>
      </c>
      <c r="I14" s="110"/>
      <c r="J14" s="110"/>
    </row>
    <row r="15" spans="2:10" x14ac:dyDescent="0.25">
      <c r="B15" s="12" t="s">
        <v>4</v>
      </c>
      <c r="C15" s="11">
        <v>12.5</v>
      </c>
      <c r="D15" s="10">
        <v>2.8</v>
      </c>
      <c r="E15" s="11">
        <v>8.5</v>
      </c>
      <c r="F15" s="10">
        <v>3.8</v>
      </c>
      <c r="G15" s="9">
        <v>2.6</v>
      </c>
    </row>
    <row r="16" spans="2:10" s="2" customFormat="1" ht="30" x14ac:dyDescent="0.25">
      <c r="B16" s="77" t="s">
        <v>3</v>
      </c>
      <c r="C16" s="58">
        <v>13</v>
      </c>
      <c r="D16" s="60">
        <v>16</v>
      </c>
      <c r="E16" s="58">
        <v>11</v>
      </c>
      <c r="F16" s="60">
        <v>14</v>
      </c>
      <c r="G16" s="111" t="s">
        <v>205</v>
      </c>
    </row>
    <row r="17" spans="2:7" x14ac:dyDescent="0.25">
      <c r="B17" s="6" t="s">
        <v>2</v>
      </c>
      <c r="C17" s="310" t="s">
        <v>22</v>
      </c>
      <c r="D17" s="312"/>
      <c r="E17" s="310" t="s">
        <v>204</v>
      </c>
      <c r="F17" s="311"/>
      <c r="G17" s="313"/>
    </row>
    <row r="18" spans="2:7" s="2" customFormat="1" ht="30" customHeight="1" thickBot="1" x14ac:dyDescent="0.3">
      <c r="B18" s="3" t="s">
        <v>1</v>
      </c>
      <c r="C18" s="290" t="s">
        <v>22</v>
      </c>
      <c r="D18" s="292"/>
      <c r="E18" s="290" t="s">
        <v>22</v>
      </c>
      <c r="F18" s="291"/>
      <c r="G18" s="293"/>
    </row>
    <row r="19" spans="2:7" x14ac:dyDescent="0.25">
      <c r="B19" s="294" t="s">
        <v>207</v>
      </c>
      <c r="C19" s="295"/>
      <c r="D19" s="295"/>
      <c r="E19" s="295"/>
      <c r="F19" s="295"/>
      <c r="G19" s="296"/>
    </row>
    <row r="20" spans="2:7" ht="30" customHeight="1" thickBot="1" x14ac:dyDescent="0.3">
      <c r="B20" s="297"/>
      <c r="C20" s="298"/>
      <c r="D20" s="298"/>
      <c r="E20" s="298"/>
      <c r="F20" s="298"/>
      <c r="G20" s="299"/>
    </row>
    <row r="21" spans="2:7" x14ac:dyDescent="0.25">
      <c r="B21" s="33"/>
      <c r="C21" s="33"/>
      <c r="D21" s="33"/>
      <c r="E21" s="33"/>
      <c r="F21" s="33"/>
      <c r="G21" s="33"/>
    </row>
    <row r="22" spans="2:7" ht="15.75" thickBot="1" x14ac:dyDescent="0.3"/>
    <row r="23" spans="2:7" x14ac:dyDescent="0.25">
      <c r="B23" s="341" t="s">
        <v>206</v>
      </c>
      <c r="C23" s="370"/>
      <c r="D23" s="370"/>
      <c r="E23" s="370"/>
      <c r="F23" s="370"/>
      <c r="G23" s="371"/>
    </row>
    <row r="24" spans="2:7" x14ac:dyDescent="0.25">
      <c r="B24" s="372"/>
      <c r="C24" s="373"/>
      <c r="D24" s="373"/>
      <c r="E24" s="373"/>
      <c r="F24" s="373"/>
      <c r="G24" s="374"/>
    </row>
    <row r="25" spans="2:7" ht="15.75" thickBot="1" x14ac:dyDescent="0.3">
      <c r="B25" s="375"/>
      <c r="C25" s="376"/>
      <c r="D25" s="376"/>
      <c r="E25" s="376"/>
      <c r="F25" s="376"/>
      <c r="G25" s="377"/>
    </row>
    <row r="26" spans="2:7" x14ac:dyDescent="0.25">
      <c r="B26" s="341" t="s">
        <v>158</v>
      </c>
      <c r="C26" s="342"/>
      <c r="D26" s="342"/>
      <c r="E26" s="342"/>
      <c r="F26" s="342"/>
      <c r="G26" s="343"/>
    </row>
    <row r="27" spans="2:7" x14ac:dyDescent="0.25">
      <c r="B27" s="344"/>
      <c r="C27" s="345"/>
      <c r="D27" s="345"/>
      <c r="E27" s="345"/>
      <c r="F27" s="345"/>
      <c r="G27" s="346"/>
    </row>
    <row r="28" spans="2:7" ht="15.75" thickBot="1" x14ac:dyDescent="0.3">
      <c r="B28" s="347"/>
      <c r="C28" s="348"/>
      <c r="D28" s="348"/>
      <c r="E28" s="348"/>
      <c r="F28" s="348"/>
      <c r="G28" s="349"/>
    </row>
    <row r="31" spans="2:7" x14ac:dyDescent="0.25">
      <c r="B31" s="2"/>
    </row>
  </sheetData>
  <mergeCells count="30">
    <mergeCell ref="C6:D6"/>
    <mergeCell ref="E6:G6"/>
    <mergeCell ref="B2:G2"/>
    <mergeCell ref="C4:D4"/>
    <mergeCell ref="E4:F4"/>
    <mergeCell ref="C5:D5"/>
    <mergeCell ref="E5:F5"/>
    <mergeCell ref="B26:G28"/>
    <mergeCell ref="C17:D17"/>
    <mergeCell ref="C18:D18"/>
    <mergeCell ref="B19:G20"/>
    <mergeCell ref="B23:G25"/>
    <mergeCell ref="E17:G17"/>
    <mergeCell ref="E18:G18"/>
    <mergeCell ref="C12:D12"/>
    <mergeCell ref="C13:D13"/>
    <mergeCell ref="C14:D14"/>
    <mergeCell ref="C7:D7"/>
    <mergeCell ref="C8:D8"/>
    <mergeCell ref="C9:D9"/>
    <mergeCell ref="C10:D10"/>
    <mergeCell ref="C11:D11"/>
    <mergeCell ref="E11:F11"/>
    <mergeCell ref="E12:F12"/>
    <mergeCell ref="E13:F13"/>
    <mergeCell ref="E14:F14"/>
    <mergeCell ref="E7:F7"/>
    <mergeCell ref="E8:F8"/>
    <mergeCell ref="E9:G9"/>
    <mergeCell ref="E10:G10"/>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1"/>
  <sheetViews>
    <sheetView workbookViewId="0">
      <selection activeCell="B26" sqref="B26:G28"/>
    </sheetView>
  </sheetViews>
  <sheetFormatPr defaultRowHeight="15" x14ac:dyDescent="0.25"/>
  <cols>
    <col min="2" max="2" width="20.5703125" customWidth="1"/>
    <col min="3" max="7" width="12.7109375" customWidth="1"/>
    <col min="10" max="11" width="11.28515625" bestFit="1" customWidth="1"/>
    <col min="12" max="12" width="11" bestFit="1" customWidth="1"/>
    <col min="16" max="18" width="9.140625" customWidth="1"/>
  </cols>
  <sheetData>
    <row r="1" spans="2:10" ht="15.75" thickBot="1" x14ac:dyDescent="0.3"/>
    <row r="2" spans="2:10" ht="19.5" thickBot="1" x14ac:dyDescent="0.35">
      <c r="B2" s="351" t="s">
        <v>124</v>
      </c>
      <c r="C2" s="352"/>
      <c r="D2" s="352"/>
      <c r="E2" s="352"/>
      <c r="F2" s="352"/>
      <c r="G2" s="353"/>
      <c r="J2" s="1" t="s">
        <v>0</v>
      </c>
    </row>
    <row r="3" spans="2:10" ht="15.75" thickBot="1" x14ac:dyDescent="0.3"/>
    <row r="4" spans="2:10" x14ac:dyDescent="0.25">
      <c r="B4" s="25" t="s">
        <v>19</v>
      </c>
      <c r="C4" s="317">
        <v>1498</v>
      </c>
      <c r="D4" s="318"/>
      <c r="E4" s="319" t="s">
        <v>18</v>
      </c>
      <c r="F4" s="320"/>
      <c r="G4" s="160">
        <v>11.3</v>
      </c>
    </row>
    <row r="5" spans="2:10" ht="15.75" thickBot="1" x14ac:dyDescent="0.3">
      <c r="B5" s="24" t="s">
        <v>17</v>
      </c>
      <c r="C5" s="321" t="s">
        <v>33</v>
      </c>
      <c r="D5" s="322"/>
      <c r="E5" s="323" t="s">
        <v>16</v>
      </c>
      <c r="F5" s="324"/>
      <c r="G5" s="161">
        <v>11.9</v>
      </c>
    </row>
    <row r="6" spans="2:10" ht="15.75" thickBot="1" x14ac:dyDescent="0.3">
      <c r="B6" s="23" t="s">
        <v>15</v>
      </c>
      <c r="C6" s="325" t="s">
        <v>14</v>
      </c>
      <c r="D6" s="327"/>
      <c r="E6" s="325" t="s">
        <v>13</v>
      </c>
      <c r="F6" s="326"/>
      <c r="G6" s="328"/>
    </row>
    <row r="7" spans="2:10" x14ac:dyDescent="0.25">
      <c r="B7" s="12" t="s">
        <v>4</v>
      </c>
      <c r="C7" s="337">
        <v>11.3</v>
      </c>
      <c r="D7" s="339"/>
      <c r="E7" s="337">
        <v>11.9</v>
      </c>
      <c r="F7" s="338"/>
      <c r="G7" s="360"/>
    </row>
    <row r="8" spans="2:10" ht="15" customHeight="1" x14ac:dyDescent="0.25">
      <c r="B8" s="8" t="s">
        <v>12</v>
      </c>
      <c r="C8" s="310" t="s">
        <v>11</v>
      </c>
      <c r="D8" s="336"/>
      <c r="E8" s="310" t="s">
        <v>11</v>
      </c>
      <c r="F8" s="311"/>
      <c r="G8" s="313"/>
    </row>
    <row r="9" spans="2:10" x14ac:dyDescent="0.25">
      <c r="B9" s="8" t="s">
        <v>9</v>
      </c>
      <c r="C9" s="310" t="s">
        <v>37</v>
      </c>
      <c r="D9" s="336"/>
      <c r="E9" s="310" t="s">
        <v>37</v>
      </c>
      <c r="F9" s="311"/>
      <c r="G9" s="313"/>
    </row>
    <row r="10" spans="2:10" ht="15.75" thickBot="1" x14ac:dyDescent="0.3">
      <c r="B10" s="16" t="s">
        <v>8</v>
      </c>
      <c r="C10" s="329" t="s">
        <v>7</v>
      </c>
      <c r="D10" s="331"/>
      <c r="E10" s="329" t="s">
        <v>7</v>
      </c>
      <c r="F10" s="330"/>
      <c r="G10" s="358"/>
    </row>
    <row r="11" spans="2:10" x14ac:dyDescent="0.25">
      <c r="B11" s="12" t="s">
        <v>4</v>
      </c>
      <c r="C11" s="337">
        <v>11.3</v>
      </c>
      <c r="D11" s="339"/>
      <c r="E11" s="22">
        <v>10.4</v>
      </c>
      <c r="F11" s="21">
        <v>0.9</v>
      </c>
      <c r="G11" s="20">
        <v>0.6</v>
      </c>
    </row>
    <row r="12" spans="2:10" x14ac:dyDescent="0.25">
      <c r="B12" s="8" t="s">
        <v>6</v>
      </c>
      <c r="C12" s="310">
        <v>207</v>
      </c>
      <c r="D12" s="336"/>
      <c r="E12" s="7">
        <v>257</v>
      </c>
      <c r="F12" s="5">
        <v>246</v>
      </c>
      <c r="G12" s="4">
        <v>107</v>
      </c>
    </row>
    <row r="13" spans="2:10" x14ac:dyDescent="0.25">
      <c r="B13" s="19" t="s">
        <v>21</v>
      </c>
      <c r="C13" s="384" t="s">
        <v>83</v>
      </c>
      <c r="D13" s="386"/>
      <c r="E13" s="18" t="s">
        <v>83</v>
      </c>
      <c r="F13" s="17" t="s">
        <v>102</v>
      </c>
      <c r="G13" s="4" t="s">
        <v>75</v>
      </c>
    </row>
    <row r="14" spans="2:10" ht="15.75" thickBot="1" x14ac:dyDescent="0.3">
      <c r="B14" s="16" t="s">
        <v>5</v>
      </c>
      <c r="C14" s="334">
        <v>32.299999999999997</v>
      </c>
      <c r="D14" s="390"/>
      <c r="E14" s="15">
        <v>30.2</v>
      </c>
      <c r="F14" s="14">
        <v>28.2</v>
      </c>
      <c r="G14" s="13">
        <v>20.6</v>
      </c>
    </row>
    <row r="15" spans="2:10" x14ac:dyDescent="0.25">
      <c r="B15" s="12" t="s">
        <v>4</v>
      </c>
      <c r="C15" s="11">
        <v>10.5</v>
      </c>
      <c r="D15" s="10">
        <v>0.8</v>
      </c>
      <c r="E15" s="11">
        <v>10.4</v>
      </c>
      <c r="F15" s="10">
        <v>0.9</v>
      </c>
      <c r="G15" s="9">
        <v>0.6</v>
      </c>
    </row>
    <row r="16" spans="2:10" ht="15.75" customHeight="1" x14ac:dyDescent="0.25">
      <c r="B16" s="8" t="s">
        <v>3</v>
      </c>
      <c r="C16" s="7">
        <v>14</v>
      </c>
      <c r="D16" s="5">
        <v>17</v>
      </c>
      <c r="E16" s="7">
        <v>16</v>
      </c>
      <c r="F16" s="5">
        <v>15</v>
      </c>
      <c r="G16" s="4">
        <v>8</v>
      </c>
    </row>
    <row r="17" spans="2:7" x14ac:dyDescent="0.25">
      <c r="B17" s="6" t="s">
        <v>2</v>
      </c>
      <c r="C17" s="310" t="s">
        <v>116</v>
      </c>
      <c r="D17" s="312"/>
      <c r="E17" s="310" t="s">
        <v>149</v>
      </c>
      <c r="F17" s="311"/>
      <c r="G17" s="313"/>
    </row>
    <row r="18" spans="2:7" s="2" customFormat="1" ht="30" customHeight="1" thickBot="1" x14ac:dyDescent="0.3">
      <c r="B18" s="3" t="s">
        <v>1</v>
      </c>
      <c r="C18" s="290" t="s">
        <v>22</v>
      </c>
      <c r="D18" s="292"/>
      <c r="E18" s="290" t="s">
        <v>22</v>
      </c>
      <c r="F18" s="291"/>
      <c r="G18" s="293"/>
    </row>
    <row r="19" spans="2:7" x14ac:dyDescent="0.25">
      <c r="B19" s="294" t="s">
        <v>156</v>
      </c>
      <c r="C19" s="295"/>
      <c r="D19" s="295"/>
      <c r="E19" s="295"/>
      <c r="F19" s="295"/>
      <c r="G19" s="296"/>
    </row>
    <row r="20" spans="2:7" ht="30" customHeight="1" thickBot="1" x14ac:dyDescent="0.3">
      <c r="B20" s="297"/>
      <c r="C20" s="298"/>
      <c r="D20" s="298"/>
      <c r="E20" s="298"/>
      <c r="F20" s="298"/>
      <c r="G20" s="299"/>
    </row>
    <row r="21" spans="2:7" x14ac:dyDescent="0.25">
      <c r="B21" s="33"/>
      <c r="C21" s="33"/>
      <c r="D21" s="33"/>
      <c r="E21" s="33"/>
      <c r="F21" s="33"/>
      <c r="G21" s="33"/>
    </row>
    <row r="22" spans="2:7" ht="15.75" thickBot="1" x14ac:dyDescent="0.3"/>
    <row r="23" spans="2:7" x14ac:dyDescent="0.25">
      <c r="B23" s="350" t="s">
        <v>159</v>
      </c>
      <c r="C23" s="342"/>
      <c r="D23" s="342"/>
      <c r="E23" s="342"/>
      <c r="F23" s="342"/>
      <c r="G23" s="343"/>
    </row>
    <row r="24" spans="2:7" x14ac:dyDescent="0.25">
      <c r="B24" s="344"/>
      <c r="C24" s="345"/>
      <c r="D24" s="345"/>
      <c r="E24" s="345"/>
      <c r="F24" s="345"/>
      <c r="G24" s="346"/>
    </row>
    <row r="25" spans="2:7" ht="15.75" thickBot="1" x14ac:dyDescent="0.3">
      <c r="B25" s="347"/>
      <c r="C25" s="348"/>
      <c r="D25" s="348"/>
      <c r="E25" s="348"/>
      <c r="F25" s="348"/>
      <c r="G25" s="349"/>
    </row>
    <row r="26" spans="2:7" x14ac:dyDescent="0.25">
      <c r="B26" s="341" t="s">
        <v>163</v>
      </c>
      <c r="C26" s="342"/>
      <c r="D26" s="342"/>
      <c r="E26" s="342"/>
      <c r="F26" s="342"/>
      <c r="G26" s="343"/>
    </row>
    <row r="27" spans="2:7" x14ac:dyDescent="0.25">
      <c r="B27" s="344"/>
      <c r="C27" s="345"/>
      <c r="D27" s="345"/>
      <c r="E27" s="345"/>
      <c r="F27" s="345"/>
      <c r="G27" s="346"/>
    </row>
    <row r="28" spans="2:7" ht="15.75" thickBot="1" x14ac:dyDescent="0.3">
      <c r="B28" s="347"/>
      <c r="C28" s="348"/>
      <c r="D28" s="348"/>
      <c r="E28" s="348"/>
      <c r="F28" s="348"/>
      <c r="G28" s="349"/>
    </row>
    <row r="31" spans="2:7" x14ac:dyDescent="0.25">
      <c r="B31" s="2"/>
    </row>
  </sheetData>
  <mergeCells count="26">
    <mergeCell ref="C6:D6"/>
    <mergeCell ref="E6:G6"/>
    <mergeCell ref="B2:G2"/>
    <mergeCell ref="C4:D4"/>
    <mergeCell ref="E4:F4"/>
    <mergeCell ref="C5:D5"/>
    <mergeCell ref="E5:F5"/>
    <mergeCell ref="B26:G28"/>
    <mergeCell ref="C17:D17"/>
    <mergeCell ref="E17:G17"/>
    <mergeCell ref="C18:D18"/>
    <mergeCell ref="E18:G18"/>
    <mergeCell ref="B19:G20"/>
    <mergeCell ref="B23:G25"/>
    <mergeCell ref="C13:D13"/>
    <mergeCell ref="C14:D14"/>
    <mergeCell ref="C7:D7"/>
    <mergeCell ref="C8:D8"/>
    <mergeCell ref="C9:D9"/>
    <mergeCell ref="C10:D10"/>
    <mergeCell ref="C11:D11"/>
    <mergeCell ref="E7:G7"/>
    <mergeCell ref="E8:G8"/>
    <mergeCell ref="E9:G9"/>
    <mergeCell ref="E10:G10"/>
    <mergeCell ref="C12:D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FOR REVIEW</vt:lpstr>
      <vt:lpstr>All Proposed Changes</vt:lpstr>
      <vt:lpstr>1156</vt:lpstr>
      <vt:lpstr>1199</vt:lpstr>
      <vt:lpstr>SUMMARY</vt:lpstr>
      <vt:lpstr>1221</vt:lpstr>
      <vt:lpstr>1304</vt:lpstr>
      <vt:lpstr>1307</vt:lpstr>
      <vt:lpstr>1308</vt:lpstr>
      <vt:lpstr>1315</vt:lpstr>
      <vt:lpstr>1361</vt:lpstr>
      <vt:lpstr>1365</vt:lpstr>
      <vt:lpstr>1369</vt:lpstr>
      <vt:lpstr>1379</vt:lpstr>
      <vt:lpstr>1404</vt:lpstr>
      <vt:lpstr>1416</vt:lpstr>
      <vt:lpstr>1416 not moved</vt:lpstr>
      <vt:lpstr>1423</vt:lpstr>
      <vt:lpstr>1423 not moved</vt:lpstr>
      <vt:lpstr>1433</vt:lpstr>
      <vt:lpstr>1445</vt:lpstr>
      <vt:lpstr>1455</vt:lpstr>
      <vt:lpstr>1477</vt:lpstr>
      <vt:lpstr>1498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2018-03-13T23:33:30Z</dcterms:modified>
</cp:coreProperties>
</file>